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FA9D75C9-6667-4D57-AC04-3D2574408361}" xr6:coauthVersionLast="47" xr6:coauthVersionMax="47" xr10:uidLastSave="{00000000-0000-0000-0000-000000000000}"/>
  <bookViews>
    <workbookView xWindow="1455" yWindow="300" windowWidth="19200" windowHeight="10545" activeTab="2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9" i="1" l="1"/>
  <c r="F59" i="1"/>
  <c r="D59" i="1"/>
  <c r="D61" i="1" l="1"/>
  <c r="E61" i="1"/>
  <c r="F61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 s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<sst xmlns="http://schemas.openxmlformats.org/spreadsheetml/2006/main" count="237" uniqueCount="131">
  <si>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</si>
  <si>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</si>
  <si>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</si>
  <si>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</si>
  <si>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</si>
  <si>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</si>
  <si>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</si>
  <si>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</si>
  <si>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</si>
  <si>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EURUSD</t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</si>
  <si>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</si>
  <si>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</si>
  <si>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</si>
  <si>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</si>
  <si>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</si>
  <si>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</si>
  <si>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</si>
  <si>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</si>
  <si>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</si>
  <si>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</si>
  <si>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</si>
  <si>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</si>
  <si>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</si>
  <si>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</si>
  <si>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</si>
  <si>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</si>
  <si>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</si>
  <si>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引分</t>
    <rPh sb="0" eb="2">
      <t>ヒキワケ</t>
    </rPh>
    <phoneticPr fontId="1"/>
  </si>
  <si>
    <t>ルール</t>
  </si>
  <si>
    <t>通貨ペア</t>
  </si>
  <si>
    <t>日足</t>
  </si>
  <si>
    <t>終了日</t>
  </si>
  <si>
    <t>4Ｈ足</t>
  </si>
  <si>
    <t>１Ｈ足</t>
  </si>
  <si>
    <t>EUR/USD</t>
  </si>
  <si>
    <t>1st</t>
  </si>
  <si>
    <t>USD/JPY</t>
  </si>
  <si>
    <t>EB</t>
  </si>
  <si>
    <t>AUD/USD</t>
  </si>
  <si>
    <t>EUR/JPY</t>
  </si>
  <si>
    <t>2nd</t>
  </si>
  <si>
    <t>Fibo</t>
  </si>
  <si>
    <t>3ｒｄ</t>
  </si>
  <si>
    <t>１ｓｔ</t>
  </si>
  <si>
    <t>1st再</t>
  </si>
  <si>
    <t>GBP/USD</t>
  </si>
  <si>
    <t>Fibo(Chapa)</t>
  </si>
  <si>
    <t>Fibo(H&amp;S)</t>
  </si>
  <si>
    <t>Fibo(Wedge)</t>
  </si>
  <si>
    <t>Fibo(TRB)</t>
  </si>
  <si>
    <t>3rd</t>
  </si>
  <si>
    <t>15S足</t>
  </si>
  <si>
    <t>１ｓｔ再</t>
  </si>
  <si>
    <t>4th</t>
  </si>
  <si>
    <t>PB</t>
  </si>
  <si>
    <t>GBP・JPY</t>
  </si>
  <si>
    <t>3rd</t>
    <phoneticPr fontId="1"/>
  </si>
  <si>
    <t>4th</t>
    <phoneticPr fontId="1"/>
  </si>
  <si>
    <t>１、</t>
    <phoneticPr fontId="1"/>
  </si>
  <si>
    <t>赤　Fibo　２３．６　まで　戻り確認して</t>
    <rPh sb="0" eb="1">
      <t>アカ</t>
    </rPh>
    <rPh sb="15" eb="16">
      <t>モド</t>
    </rPh>
    <rPh sb="17" eb="19">
      <t>カクニン</t>
    </rPh>
    <phoneticPr fontId="1"/>
  </si>
  <si>
    <t>黒　Fibo　０　から　入るとして</t>
    <rPh sb="0" eb="1">
      <t>クロ</t>
    </rPh>
    <rPh sb="12" eb="13">
      <t>ハイ</t>
    </rPh>
    <phoneticPr fontId="1"/>
  </si>
  <si>
    <t>１．２７まで　ギリ　到達</t>
    <rPh sb="10" eb="12">
      <t>トウタツ</t>
    </rPh>
    <phoneticPr fontId="1"/>
  </si>
  <si>
    <t>時間かけて　０まで　到達</t>
    <rPh sb="0" eb="2">
      <t>ジカン</t>
    </rPh>
    <rPh sb="10" eb="12">
      <t>トウタツ</t>
    </rPh>
    <phoneticPr fontId="1"/>
  </si>
  <si>
    <t>１週間　かかって　３回　TL　タッチで</t>
    <rPh sb="1" eb="3">
      <t>シュウカン</t>
    </rPh>
    <rPh sb="10" eb="11">
      <t>カイ</t>
    </rPh>
    <phoneticPr fontId="1"/>
  </si>
  <si>
    <t>下がる　TL　1週間後の　浮上を　</t>
    <rPh sb="0" eb="1">
      <t>サ</t>
    </rPh>
    <rPh sb="8" eb="11">
      <t>シュウカンゴ</t>
    </rPh>
    <rPh sb="13" eb="15">
      <t>フジョウ</t>
    </rPh>
    <phoneticPr fontId="1"/>
  </si>
  <si>
    <t>取る方法　あるか　と　TL　引いてますが</t>
    <rPh sb="0" eb="1">
      <t>ト</t>
    </rPh>
    <rPh sb="2" eb="4">
      <t>ホウホウ</t>
    </rPh>
    <rPh sb="14" eb="15">
      <t>ヒ</t>
    </rPh>
    <phoneticPr fontId="1"/>
  </si>
  <si>
    <t>抜けたら　そのまま　スムーズに上がった</t>
    <rPh sb="0" eb="1">
      <t>ヌ</t>
    </rPh>
    <rPh sb="15" eb="16">
      <t>ア</t>
    </rPh>
    <phoneticPr fontId="1"/>
  </si>
  <si>
    <t>抜けた時点で　入っても　良いものか。</t>
    <rPh sb="0" eb="1">
      <t>ヌ</t>
    </rPh>
    <rPh sb="3" eb="5">
      <t>ジテン</t>
    </rPh>
    <rPh sb="7" eb="8">
      <t>ハイ</t>
    </rPh>
    <rPh sb="12" eb="13">
      <t>ヨ</t>
    </rPh>
    <phoneticPr fontId="1"/>
  </si>
  <si>
    <t>２、</t>
    <phoneticPr fontId="1"/>
  </si>
  <si>
    <t>赤　Fibo　２３．６　戻り　確認して</t>
    <rPh sb="0" eb="1">
      <t>アカ</t>
    </rPh>
    <rPh sb="12" eb="13">
      <t>モド</t>
    </rPh>
    <rPh sb="15" eb="17">
      <t>カクニン</t>
    </rPh>
    <phoneticPr fontId="1"/>
  </si>
  <si>
    <t>青　Fibo　０　から　入る。</t>
    <rPh sb="0" eb="1">
      <t>アオ</t>
    </rPh>
    <rPh sb="12" eb="13">
      <t>ハイ</t>
    </rPh>
    <phoneticPr fontId="1"/>
  </si>
  <si>
    <t>スムーズに　伸びて　親波始めまで</t>
    <rPh sb="6" eb="7">
      <t>ノ</t>
    </rPh>
    <rPh sb="10" eb="12">
      <t>オヤナミ</t>
    </rPh>
    <rPh sb="12" eb="13">
      <t>ハジ</t>
    </rPh>
    <phoneticPr fontId="1"/>
  </si>
  <si>
    <t>到達して　停滞</t>
    <rPh sb="0" eb="2">
      <t>トウタツ</t>
    </rPh>
    <rPh sb="5" eb="7">
      <t>テイタイ</t>
    </rPh>
    <phoneticPr fontId="1"/>
  </si>
  <si>
    <t>１．５まで　戻して　戻して　上抜けしていく。</t>
    <rPh sb="6" eb="7">
      <t>モド</t>
    </rPh>
    <rPh sb="10" eb="11">
      <t>モド</t>
    </rPh>
    <rPh sb="14" eb="15">
      <t>ウエ</t>
    </rPh>
    <rPh sb="15" eb="16">
      <t>ヌ</t>
    </rPh>
    <phoneticPr fontId="1"/>
  </si>
  <si>
    <t>３、</t>
    <phoneticPr fontId="1"/>
  </si>
  <si>
    <t>赤　Fibo　２３．６　戻り確認して</t>
    <rPh sb="0" eb="1">
      <t>アカ</t>
    </rPh>
    <rPh sb="12" eb="13">
      <t>モド</t>
    </rPh>
    <rPh sb="14" eb="16">
      <t>カクニン</t>
    </rPh>
    <phoneticPr fontId="1"/>
  </si>
  <si>
    <t>黒　Fibo　０　抜けて　入る</t>
    <rPh sb="0" eb="1">
      <t>クロ</t>
    </rPh>
    <rPh sb="9" eb="10">
      <t>ヌ</t>
    </rPh>
    <rPh sb="13" eb="14">
      <t>ハイ</t>
    </rPh>
    <phoneticPr fontId="1"/>
  </si>
  <si>
    <t>シッカリ　抜けたけど　大きく戻って</t>
    <rPh sb="5" eb="6">
      <t>ヌ</t>
    </rPh>
    <rPh sb="11" eb="12">
      <t>オオ</t>
    </rPh>
    <rPh sb="14" eb="15">
      <t>モド</t>
    </rPh>
    <phoneticPr fontId="1"/>
  </si>
  <si>
    <t>０．６１８　まで　行って　タテ値まで戻って</t>
    <rPh sb="9" eb="10">
      <t>イ</t>
    </rPh>
    <rPh sb="15" eb="16">
      <t>ネ</t>
    </rPh>
    <rPh sb="18" eb="19">
      <t>モド</t>
    </rPh>
    <phoneticPr fontId="1"/>
  </si>
  <si>
    <t>約　１週間後　再浮上　最終</t>
    <rPh sb="0" eb="1">
      <t>ヤク</t>
    </rPh>
    <rPh sb="3" eb="5">
      <t>シュウカン</t>
    </rPh>
    <rPh sb="5" eb="6">
      <t>ゴ</t>
    </rPh>
    <rPh sb="7" eb="10">
      <t>サイフジョウ</t>
    </rPh>
    <rPh sb="11" eb="13">
      <t>サイシュウ</t>
    </rPh>
    <phoneticPr fontId="1"/>
  </si>
  <si>
    <t>親波の　始め　まで　到達。</t>
    <rPh sb="0" eb="2">
      <t>オヤナミ</t>
    </rPh>
    <rPh sb="4" eb="5">
      <t>ハジ</t>
    </rPh>
    <rPh sb="10" eb="12">
      <t>トウタツ</t>
    </rPh>
    <phoneticPr fontId="1"/>
  </si>
  <si>
    <t>４、</t>
    <phoneticPr fontId="1"/>
  </si>
  <si>
    <t>赤　Fibo　２３．６　戻りから</t>
    <rPh sb="0" eb="1">
      <t>アカ</t>
    </rPh>
    <rPh sb="12" eb="13">
      <t>モド</t>
    </rPh>
    <phoneticPr fontId="1"/>
  </si>
  <si>
    <t>黒　Fibo　０　から　入る</t>
    <rPh sb="0" eb="1">
      <t>クロ</t>
    </rPh>
    <rPh sb="12" eb="13">
      <t>ハイ</t>
    </rPh>
    <phoneticPr fontId="1"/>
  </si>
  <si>
    <t>０．６１８　手前で　停滞　３日間</t>
    <rPh sb="6" eb="8">
      <t>テマエ</t>
    </rPh>
    <rPh sb="10" eb="12">
      <t>テイタイ</t>
    </rPh>
    <rPh sb="14" eb="16">
      <t>ニチカン</t>
    </rPh>
    <phoneticPr fontId="1"/>
  </si>
  <si>
    <t>０．６１８　抜けて　３日間で　０，６１８まで　戻る</t>
    <rPh sb="6" eb="7">
      <t>ヌ</t>
    </rPh>
    <rPh sb="11" eb="13">
      <t>ニチカン</t>
    </rPh>
    <rPh sb="23" eb="24">
      <t>モド</t>
    </rPh>
    <phoneticPr fontId="1"/>
  </si>
  <si>
    <t>トータル約　１週間後　抜けて　１．５から　２．０まで。</t>
    <rPh sb="4" eb="5">
      <t>ヤク</t>
    </rPh>
    <rPh sb="7" eb="9">
      <t>シュウカン</t>
    </rPh>
    <rPh sb="9" eb="10">
      <t>ゴ</t>
    </rPh>
    <rPh sb="11" eb="12">
      <t>ヌ</t>
    </rPh>
    <phoneticPr fontId="1"/>
  </si>
  <si>
    <t>５、</t>
    <phoneticPr fontId="1"/>
  </si>
  <si>
    <t>青　Fibo　２３．６　戻り　微妙に　届かないけど</t>
    <rPh sb="0" eb="1">
      <t>アオ</t>
    </rPh>
    <rPh sb="12" eb="13">
      <t>モド</t>
    </rPh>
    <rPh sb="15" eb="17">
      <t>ビミョウ</t>
    </rPh>
    <rPh sb="19" eb="20">
      <t>トド</t>
    </rPh>
    <phoneticPr fontId="1"/>
  </si>
  <si>
    <t>黒　Fibo　０　から　入って</t>
    <rPh sb="0" eb="1">
      <t>クロ</t>
    </rPh>
    <rPh sb="12" eb="13">
      <t>ハイ</t>
    </rPh>
    <phoneticPr fontId="1"/>
  </si>
  <si>
    <t>０．６１８　まで　達して　戻り　翌日　抜ける</t>
    <rPh sb="9" eb="10">
      <t>タッ</t>
    </rPh>
    <rPh sb="13" eb="14">
      <t>モド</t>
    </rPh>
    <rPh sb="16" eb="18">
      <t>ヨクジツ</t>
    </rPh>
    <rPh sb="19" eb="20">
      <t>ヌ</t>
    </rPh>
    <phoneticPr fontId="1"/>
  </si>
  <si>
    <t>１．５まで　達して　停滞　そこから　０，６１８まで5日かけて戻る</t>
    <rPh sb="6" eb="7">
      <t>タッ</t>
    </rPh>
    <rPh sb="10" eb="12">
      <t>テイタイ</t>
    </rPh>
    <rPh sb="26" eb="27">
      <t>ニチ</t>
    </rPh>
    <rPh sb="30" eb="31">
      <t>モド</t>
    </rPh>
    <phoneticPr fontId="1"/>
  </si>
  <si>
    <t>０．６１８　から　到達から　再下降　</t>
    <rPh sb="9" eb="11">
      <t>トウタツ</t>
    </rPh>
    <rPh sb="14" eb="17">
      <t>サイカコウ</t>
    </rPh>
    <phoneticPr fontId="1"/>
  </si>
  <si>
    <t>入り方が　わからない。</t>
    <rPh sb="0" eb="1">
      <t>ハイ</t>
    </rPh>
    <rPh sb="2" eb="3">
      <t>カタ</t>
    </rPh>
    <phoneticPr fontId="1"/>
  </si>
  <si>
    <t>６、</t>
    <phoneticPr fontId="1"/>
  </si>
  <si>
    <t>青　Fibo　２３．６　戻り　確認して</t>
    <rPh sb="0" eb="1">
      <t>アオ</t>
    </rPh>
    <rPh sb="12" eb="13">
      <t>モド</t>
    </rPh>
    <rPh sb="15" eb="17">
      <t>カクニン</t>
    </rPh>
    <phoneticPr fontId="1"/>
  </si>
  <si>
    <t>黒　Fibo　０　抜けから　入って</t>
    <rPh sb="0" eb="1">
      <t>クロ</t>
    </rPh>
    <rPh sb="9" eb="10">
      <t>ヌ</t>
    </rPh>
    <rPh sb="14" eb="15">
      <t>ハイ</t>
    </rPh>
    <phoneticPr fontId="1"/>
  </si>
  <si>
    <t>０．６１８　まで　対して　０　達して</t>
    <rPh sb="9" eb="10">
      <t>タイ</t>
    </rPh>
    <rPh sb="15" eb="16">
      <t>タッ</t>
    </rPh>
    <phoneticPr fontId="1"/>
  </si>
  <si>
    <t>二日後　再浮上　０．６１８　で　停滞　</t>
    <rPh sb="0" eb="2">
      <t>フツカ</t>
    </rPh>
    <rPh sb="2" eb="3">
      <t>ゴ</t>
    </rPh>
    <rPh sb="4" eb="7">
      <t>サイフジョウ</t>
    </rPh>
    <rPh sb="16" eb="18">
      <t>テイタイ</t>
    </rPh>
    <phoneticPr fontId="1"/>
  </si>
  <si>
    <t>２日かけて　１．２７　まで　達して　翌日　１．５まで。</t>
    <rPh sb="1" eb="2">
      <t>ニチ</t>
    </rPh>
    <rPh sb="14" eb="15">
      <t>タッ</t>
    </rPh>
    <rPh sb="18" eb="20">
      <t>ヨクジツ</t>
    </rPh>
    <phoneticPr fontId="1"/>
  </si>
  <si>
    <t>初回　０．６１８まで　達して　一旦〆る、。</t>
    <rPh sb="0" eb="2">
      <t>ショカイ</t>
    </rPh>
    <rPh sb="11" eb="12">
      <t>タッ</t>
    </rPh>
    <rPh sb="15" eb="17">
      <t>イッタン</t>
    </rPh>
    <phoneticPr fontId="1"/>
  </si>
  <si>
    <t>その後　キレイに　伸びるが　入り方が　分からない。</t>
    <rPh sb="2" eb="3">
      <t>アト</t>
    </rPh>
    <rPh sb="9" eb="10">
      <t>ノ</t>
    </rPh>
    <rPh sb="14" eb="15">
      <t>ハイ</t>
    </rPh>
    <rPh sb="16" eb="17">
      <t>カタ</t>
    </rPh>
    <rPh sb="19" eb="20">
      <t>ワ</t>
    </rPh>
    <phoneticPr fontId="1"/>
  </si>
  <si>
    <t>TRB　で　できそうな　気もする。</t>
    <rPh sb="12" eb="13">
      <t>キ</t>
    </rPh>
    <phoneticPr fontId="1"/>
  </si>
  <si>
    <t>７、</t>
    <phoneticPr fontId="1"/>
  </si>
  <si>
    <t>黒　Fibo　０　から　入る。　</t>
    <rPh sb="0" eb="1">
      <t>クロ</t>
    </rPh>
    <rPh sb="12" eb="13">
      <t>ハイ</t>
    </rPh>
    <phoneticPr fontId="1"/>
  </si>
  <si>
    <t>１．２７まで　スムーズに　伸びて</t>
    <rPh sb="13" eb="14">
      <t>ノ</t>
    </rPh>
    <phoneticPr fontId="1"/>
  </si>
  <si>
    <t>０．６１８　まで　戻って　再浮上。</t>
    <rPh sb="9" eb="10">
      <t>モド</t>
    </rPh>
    <rPh sb="13" eb="16">
      <t>サイフジョウ</t>
    </rPh>
    <phoneticPr fontId="1"/>
  </si>
  <si>
    <t>８、</t>
    <phoneticPr fontId="1"/>
  </si>
  <si>
    <t>赤　Fibo　２３．６　まで　戻って</t>
    <rPh sb="0" eb="1">
      <t>アカ</t>
    </rPh>
    <rPh sb="15" eb="16">
      <t>モド</t>
    </rPh>
    <phoneticPr fontId="1"/>
  </si>
  <si>
    <t>黒　いぼ　０　から　入ったとして</t>
    <rPh sb="0" eb="1">
      <t>クロ</t>
    </rPh>
    <rPh sb="10" eb="11">
      <t>ハイ</t>
    </rPh>
    <phoneticPr fontId="1"/>
  </si>
  <si>
    <t>０．６１８　まで　上がって　</t>
    <rPh sb="9" eb="10">
      <t>ア</t>
    </rPh>
    <phoneticPr fontId="1"/>
  </si>
  <si>
    <t>緑〇　PBで　見れると思います。</t>
    <rPh sb="0" eb="1">
      <t>ミドリ</t>
    </rPh>
    <rPh sb="7" eb="8">
      <t>ミ</t>
    </rPh>
    <rPh sb="11" eb="12">
      <t>オモ</t>
    </rPh>
    <phoneticPr fontId="1"/>
  </si>
  <si>
    <t>そこから　入って　０．６１８　まで行くが</t>
    <rPh sb="5" eb="6">
      <t>ハイ</t>
    </rPh>
    <rPh sb="17" eb="18">
      <t>イ</t>
    </rPh>
    <phoneticPr fontId="1"/>
  </si>
  <si>
    <t>急落　PBの　損切りには　かからず</t>
    <rPh sb="0" eb="2">
      <t>キュウラク</t>
    </rPh>
    <rPh sb="7" eb="9">
      <t>ソンギ</t>
    </rPh>
    <phoneticPr fontId="1"/>
  </si>
  <si>
    <t>タテ値　下まで　戻って　５日後　再浮上</t>
    <rPh sb="2" eb="3">
      <t>ネ</t>
    </rPh>
    <rPh sb="4" eb="5">
      <t>シタ</t>
    </rPh>
    <rPh sb="8" eb="9">
      <t>モド</t>
    </rPh>
    <rPh sb="13" eb="14">
      <t>ニチ</t>
    </rPh>
    <rPh sb="14" eb="15">
      <t>ゴ</t>
    </rPh>
    <rPh sb="16" eb="19">
      <t>サイフジョウ</t>
    </rPh>
    <phoneticPr fontId="1"/>
  </si>
  <si>
    <t>再浮上　３日　１．５まで　到達　そこで　停滞。</t>
    <rPh sb="0" eb="3">
      <t>サイフジョウ</t>
    </rPh>
    <rPh sb="5" eb="6">
      <t>ニチ</t>
    </rPh>
    <rPh sb="13" eb="15">
      <t>トウタツ</t>
    </rPh>
    <rPh sb="20" eb="22">
      <t>テイタイ</t>
    </rPh>
    <phoneticPr fontId="1"/>
  </si>
  <si>
    <t>９、</t>
    <phoneticPr fontId="1"/>
  </si>
  <si>
    <t>青　Fibo　２３．６　戻り　確認して</t>
    <rPh sb="0" eb="1">
      <t>アオ</t>
    </rPh>
    <rPh sb="12" eb="13">
      <t>モド</t>
    </rPh>
    <rPh sb="15" eb="17">
      <t>カクニン</t>
    </rPh>
    <phoneticPr fontId="1"/>
  </si>
  <si>
    <t>黒　Fibo　０　抜けから　入る。</t>
    <rPh sb="0" eb="1">
      <t>クロ</t>
    </rPh>
    <rPh sb="9" eb="10">
      <t>ヌ</t>
    </rPh>
    <rPh sb="14" eb="15">
      <t>ハイ</t>
    </rPh>
    <phoneticPr fontId="1"/>
  </si>
  <si>
    <t>スムーズに　下落　しました。</t>
    <rPh sb="6" eb="8">
      <t>ゲラク</t>
    </rPh>
    <phoneticPr fontId="1"/>
  </si>
  <si>
    <t>W　Top　ネックライン　付近まで</t>
    <rPh sb="13" eb="15">
      <t>フキン</t>
    </rPh>
    <phoneticPr fontId="1"/>
  </si>
  <si>
    <t>スムーズに　伸びます。</t>
    <rPh sb="6" eb="7">
      <t>ノ</t>
    </rPh>
    <phoneticPr fontId="1"/>
  </si>
  <si>
    <t>その後　停滞。</t>
    <rPh sb="2" eb="3">
      <t>アト</t>
    </rPh>
    <rPh sb="4" eb="6">
      <t>テイタイ</t>
    </rPh>
    <phoneticPr fontId="1"/>
  </si>
  <si>
    <t>１０、</t>
    <phoneticPr fontId="1"/>
  </si>
  <si>
    <t>黒　０　から　抜けから　入る。　</t>
    <rPh sb="0" eb="1">
      <t>クロ</t>
    </rPh>
    <rPh sb="7" eb="8">
      <t>ヌ</t>
    </rPh>
    <rPh sb="12" eb="13">
      <t>ハイ</t>
    </rPh>
    <phoneticPr fontId="1"/>
  </si>
  <si>
    <t>０．６１８　まで　達して　その上下　</t>
    <rPh sb="9" eb="10">
      <t>タッ</t>
    </rPh>
    <rPh sb="15" eb="17">
      <t>ジョウゲ</t>
    </rPh>
    <phoneticPr fontId="1"/>
  </si>
  <si>
    <t>停滞　その後　２週間　かかって</t>
    <rPh sb="0" eb="2">
      <t>テイタイ</t>
    </rPh>
    <rPh sb="5" eb="6">
      <t>アト</t>
    </rPh>
    <rPh sb="8" eb="10">
      <t>シュウカン</t>
    </rPh>
    <phoneticPr fontId="1"/>
  </si>
  <si>
    <t>１．２７　１．５　まで　浮上。</t>
    <rPh sb="12" eb="14">
      <t>フジョウ</t>
    </rPh>
    <phoneticPr fontId="1"/>
  </si>
  <si>
    <t>１時間足　と４時間　足で　もう少し　検証します。</t>
    <rPh sb="1" eb="3">
      <t>ジカン</t>
    </rPh>
    <rPh sb="3" eb="4">
      <t>アシ</t>
    </rPh>
    <rPh sb="7" eb="9">
      <t>ジカン</t>
    </rPh>
    <rPh sb="10" eb="11">
      <t>アシ</t>
    </rPh>
    <rPh sb="15" eb="16">
      <t>スコ</t>
    </rPh>
    <rPh sb="18" eb="20">
      <t>ケンショウ</t>
    </rPh>
    <phoneticPr fontId="1"/>
  </si>
  <si>
    <t>１時間　足のほうが　分かりやすい　ような　気がしてます。</t>
    <rPh sb="1" eb="3">
      <t>ジカン</t>
    </rPh>
    <rPh sb="4" eb="5">
      <t>アシ</t>
    </rPh>
    <rPh sb="10" eb="11">
      <t>ワ</t>
    </rPh>
    <rPh sb="21" eb="22">
      <t>キ</t>
    </rPh>
    <phoneticPr fontId="1"/>
  </si>
  <si>
    <t>4時間足　で　久しぶりに　検証してみましたが　１時間足より　見た目　キレイなものが少なかった　印象です。あまり　</t>
    <rPh sb="1" eb="3">
      <t>ジカン</t>
    </rPh>
    <rPh sb="3" eb="4">
      <t>アシ</t>
    </rPh>
    <rPh sb="7" eb="8">
      <t>ヒサ</t>
    </rPh>
    <rPh sb="13" eb="15">
      <t>ケンショウ</t>
    </rPh>
    <rPh sb="20" eb="22">
      <t>ジカン</t>
    </rPh>
    <rPh sb="22" eb="23">
      <t>アシ</t>
    </rPh>
    <rPh sb="25" eb="26">
      <t>ミ</t>
    </rPh>
    <rPh sb="37" eb="38">
      <t>ナ</t>
    </rPh>
    <rPh sb="41" eb="42">
      <t>スク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</si>
</sst>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0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5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7" fillId="0" borderId="0" xfId="0" applyNumberFormat="1" applyFont="1" applyAlignment="1">
      <alignment horizontal="center" vertical="center"/>
    </xf>
    <xf numFmtId="14" fontId="7" fillId="2" borderId="16" xfId="0" applyNumberFormat="1" applyFont="1" applyFill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16</xdr:col>
      <xdr:colOff>473539</xdr:colOff>
      <xdr:row>24</xdr:row>
      <xdr:rowOff>114743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7E646EA1-1620-4EE2-A349-D487CF668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78594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16</xdr:col>
      <xdr:colOff>473539</xdr:colOff>
      <xdr:row>49</xdr:row>
      <xdr:rowOff>114743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A713677C-C679-4C8F-9CA2-280DAFFC27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643438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16</xdr:col>
      <xdr:colOff>473539</xdr:colOff>
      <xdr:row>75</xdr:row>
      <xdr:rowOff>114743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4126DD17-D190-487C-BC81-DC6730C0B7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9286875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77</xdr:row>
      <xdr:rowOff>0</xdr:rowOff>
    </xdr:from>
    <xdr:to>
      <xdr:col>16</xdr:col>
      <xdr:colOff>473539</xdr:colOff>
      <xdr:row>100</xdr:row>
      <xdr:rowOff>114743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3380B724-A6A8-4E68-88DD-DF421CC712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3751719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102</xdr:row>
      <xdr:rowOff>0</xdr:rowOff>
    </xdr:from>
    <xdr:to>
      <xdr:col>16</xdr:col>
      <xdr:colOff>473539</xdr:colOff>
      <xdr:row>125</xdr:row>
      <xdr:rowOff>114743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C75AA00A-CA24-43B1-A28F-D124BB4EE3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8216563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127</xdr:row>
      <xdr:rowOff>0</xdr:rowOff>
    </xdr:from>
    <xdr:to>
      <xdr:col>16</xdr:col>
      <xdr:colOff>473539</xdr:colOff>
      <xdr:row>150</xdr:row>
      <xdr:rowOff>114742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4E94E0D3-1CF5-481B-B491-3BE4216066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22681406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152</xdr:row>
      <xdr:rowOff>0</xdr:rowOff>
    </xdr:from>
    <xdr:to>
      <xdr:col>16</xdr:col>
      <xdr:colOff>473539</xdr:colOff>
      <xdr:row>175</xdr:row>
      <xdr:rowOff>114743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C2D7D0BE-38FE-4703-85EC-4D9CDC8676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27146250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177</xdr:row>
      <xdr:rowOff>0</xdr:rowOff>
    </xdr:from>
    <xdr:to>
      <xdr:col>16</xdr:col>
      <xdr:colOff>473539</xdr:colOff>
      <xdr:row>200</xdr:row>
      <xdr:rowOff>114743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9F9A4265-EB00-4A54-BAAE-9E4443611D7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31611094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16</xdr:col>
      <xdr:colOff>473539</xdr:colOff>
      <xdr:row>225</xdr:row>
      <xdr:rowOff>114743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B9C883C7-376E-457F-B1E0-C222716336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36075938"/>
          <a:ext cx="10189039" cy="4222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226</xdr:row>
      <xdr:rowOff>154780</xdr:rowOff>
    </xdr:from>
    <xdr:to>
      <xdr:col>16</xdr:col>
      <xdr:colOff>476237</xdr:colOff>
      <xdr:row>250</xdr:row>
      <xdr:rowOff>92047</xdr:rowOff>
    </xdr:to>
    <xdr:pic>
      <xdr:nvPicPr>
        <xdr:cNvPr id="35" name="図 34">
          <a:extLst>
            <a:ext uri="{FF2B5EF4-FFF2-40B4-BE49-F238E27FC236}">
              <a16:creationId xmlns:a16="http://schemas.microsoft.com/office/drawing/2014/main" id="{6AE9716B-4474-4B84-92C5-BA94971E2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40516968"/>
          <a:ext cx="10191737" cy="42235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K1" sqref="K1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9</v>
      </c>
    </row>
    <row r="2" spans="1:18" x14ac:dyDescent="0.4">
      <c r="A2" s="1" t="s">
        <v>8</v>
      </c>
      <c r="C2" t="s">
        <v>15</v>
      </c>
    </row>
    <row r="3" spans="1:18" x14ac:dyDescent="0.4">
      <c r="A3" s="1" t="s">
        <v>11</v>
      </c>
      <c r="C3" s="29">
        <v>100000</v>
      </c>
    </row>
    <row r="4" spans="1:18" x14ac:dyDescent="0.4">
      <c r="A4" s="1" t="s">
        <v>12</v>
      </c>
      <c r="C4" s="29"/>
    </row>
    <row r="5" spans="1:18" ht="19.5" thickBot="1" x14ac:dyDescent="0.45">
      <c r="A5" s="1" t="s">
        <v>13</v>
      </c>
      <c r="C5" s="29"/>
    </row>
    <row r="6" spans="1:18" ht="19.5" thickBot="1" x14ac:dyDescent="0.45">
      <c r="A6" s="24" t="s">
        <v>0</v>
      </c>
      <c r="B6" s="24" t="s">
        <v>1</v>
      </c>
      <c r="C6" s="24" t="s">
        <v>1</v>
      </c>
      <c r="D6" s="48" t="s">
        <v>18</v>
      </c>
      <c r="E6" s="25"/>
      <c r="F6" s="26"/>
      <c r="G6" s="86" t="s">
        <v>3</v>
      </c>
      <c r="H6" s="87"/>
      <c r="I6" s="93"/>
      <c r="J6" s="86" t="s">
        <v>16</v>
      </c>
      <c r="K6" s="87"/>
      <c r="L6" s="93"/>
      <c r="M6" s="86" t="s">
        <v>17</v>
      </c>
      <c r="N6" s="87"/>
      <c r="O6" s="93"/>
    </row>
    <row r="7" spans="1:18" ht="19.5" thickBot="1" x14ac:dyDescent="0.45">
      <c r="A7" s="27"/>
      <c r="B7" s="27" t="s">
        <v>2</v>
      </c>
      <c r="C7" s="64" t="s">
        <v>22</v>
      </c>
      <c r="D7" s="13">
        <v>0.61799999999999999</v>
      </c>
      <c r="E7" s="14">
        <v>1.27</v>
      </c>
      <c r="F7" s="15">
        <v>1.5</v>
      </c>
      <c r="G7" s="13">
        <v>0.61799999999999999</v>
      </c>
      <c r="H7" s="14">
        <v>1.27</v>
      </c>
      <c r="I7" s="15">
        <v>1.5</v>
      </c>
      <c r="J7" s="13">
        <v>0.61799999999999999</v>
      </c>
      <c r="K7" s="14">
        <v>1.27</v>
      </c>
      <c r="L7" s="15">
        <v>1.5</v>
      </c>
      <c r="M7" s="13">
        <v>0.61799999999999999</v>
      </c>
      <c r="N7" s="14">
        <v>1.27</v>
      </c>
      <c r="O7" s="15">
        <v>1.5</v>
      </c>
    </row>
    <row r="8" spans="1:18" ht="19.5" thickBot="1" x14ac:dyDescent="0.45">
      <c r="A8" s="28" t="s">
        <v>10</v>
      </c>
      <c r="B8" s="12"/>
      <c r="C8" s="49"/>
      <c r="D8" s="17"/>
      <c r="E8" s="16"/>
      <c r="F8" s="18"/>
      <c r="G8" s="19">
        <f>C3</f>
        <v>100000</v>
      </c>
      <c r="H8" s="20">
        <f>C3</f>
        <v>100000</v>
      </c>
      <c r="I8" s="21">
        <f>C3</f>
        <v>100000</v>
      </c>
      <c r="J8" s="90" t="s">
        <v>16</v>
      </c>
      <c r="K8" s="91"/>
      <c r="L8" s="92"/>
      <c r="M8" s="90"/>
      <c r="N8" s="91"/>
      <c r="O8" s="92"/>
    </row>
    <row r="9" spans="1:18" x14ac:dyDescent="0.4">
      <c r="A9" s="9">
        <v>1</v>
      </c>
      <c r="B9" s="23">
        <v>40515</v>
      </c>
      <c r="C9" s="50">
        <v>1</v>
      </c>
      <c r="D9" s="54">
        <v>0.61799999999999999</v>
      </c>
      <c r="E9" s="55">
        <v>1.27</v>
      </c>
      <c r="F9" s="56">
        <v>-1</v>
      </c>
      <c r="G9" s="22">
        <f>IF(D9="","",G8+M9)</f>
        <v>101854</v>
      </c>
      <c r="H9" s="22">
        <f t="shared" ref="H9" si="0">IF(E9="","",H8+N9)</f>
        <v>103810</v>
      </c>
      <c r="I9" s="22">
        <f t="shared" ref="I9" si="1">IF(F9="","",I8+O9)</f>
        <v>97000</v>
      </c>
      <c r="J9" s="41">
        <f>IF(G8="","",G8*0.03)</f>
        <v>3000</v>
      </c>
      <c r="K9" s="42">
        <f>IF(H8="","",H8*0.03)</f>
        <v>3000</v>
      </c>
      <c r="L9" s="43">
        <f>IF(I8="","",I8*0.03)</f>
        <v>3000</v>
      </c>
      <c r="M9" s="41">
        <f>IF(D9="","",J9*D9)</f>
        <v>1854</v>
      </c>
      <c r="N9" s="42">
        <f>IF(E9="","",K9*E9)</f>
        <v>3810</v>
      </c>
      <c r="O9" s="43">
        <f>IF(F9="","",L9*F9)</f>
        <v>-3000</v>
      </c>
      <c r="P9" s="40"/>
      <c r="Q9" s="40"/>
      <c r="R9" s="40"/>
    </row>
    <row r="10" spans="1:18" x14ac:dyDescent="0.4">
      <c r="A10" s="9">
        <v>2</v>
      </c>
      <c r="B10" s="5">
        <v>40556</v>
      </c>
      <c r="C10" s="47">
        <v>1</v>
      </c>
      <c r="D10" s="57">
        <v>0.61799999999999999</v>
      </c>
      <c r="E10" s="58">
        <v>1.27</v>
      </c>
      <c r="F10" s="59">
        <v>1.5</v>
      </c>
      <c r="G10" s="22">
        <f t="shared" ref="G10:G42" si="2">IF(D10="","",G9+M10)</f>
        <v>103742.37316</v>
      </c>
      <c r="H10" s="22">
        <f t="shared" ref="H10:H42" si="3">IF(E10="","",H9+N10)</f>
        <v>107765.16099999999</v>
      </c>
      <c r="I10" s="22">
        <f t="shared" ref="I10:I42" si="4">IF(F10="","",I9+O10)</f>
        <v>101365</v>
      </c>
      <c r="J10" s="44">
        <f t="shared" ref="J10:J12" si="5">IF(G9="","",G9*0.03)</f>
        <v>3055.62</v>
      </c>
      <c r="K10" s="45">
        <f t="shared" ref="K10:K12" si="6">IF(H9="","",H9*0.03)</f>
        <v>3114.2999999999997</v>
      </c>
      <c r="L10" s="46">
        <f t="shared" ref="L10:L12" si="7">IF(I9="","",I9*0.03)</f>
        <v>2910</v>
      </c>
      <c r="M10" s="44">
        <f t="shared" ref="M10:M12" si="8">IF(D10="","",J10*D10)</f>
        <v>1888.3731599999999</v>
      </c>
      <c r="N10" s="45">
        <f t="shared" ref="N10:N12" si="9">IF(E10="","",K10*E10)</f>
        <v>3955.1609999999996</v>
      </c>
      <c r="O10" s="46">
        <f t="shared" ref="O10:O12" si="10">IF(F10="","",L10*F10)</f>
        <v>4365</v>
      </c>
      <c r="P10" s="40"/>
      <c r="Q10" s="40"/>
      <c r="R10" s="40"/>
    </row>
    <row r="11" spans="1:18" x14ac:dyDescent="0.4">
      <c r="A11" s="9">
        <v>3</v>
      </c>
      <c r="B11" s="5">
        <v>40591</v>
      </c>
      <c r="C11" s="47">
        <v>1</v>
      </c>
      <c r="D11" s="57">
        <v>0.61799999999999999</v>
      </c>
      <c r="E11" s="58">
        <v>1.27</v>
      </c>
      <c r="F11" s="80">
        <v>-1</v>
      </c>
      <c r="G11" s="22">
        <f t="shared" si="2"/>
        <v>105665.7567583864</v>
      </c>
      <c r="H11" s="22">
        <f t="shared" si="3"/>
        <v>111871.01363409999</v>
      </c>
      <c r="I11" s="22">
        <f t="shared" si="4"/>
        <v>98324.05</v>
      </c>
      <c r="J11" s="44">
        <f t="shared" si="5"/>
        <v>3112.2711948000001</v>
      </c>
      <c r="K11" s="45">
        <f t="shared" si="6"/>
        <v>3232.9548299999997</v>
      </c>
      <c r="L11" s="46">
        <f t="shared" si="7"/>
        <v>3040.95</v>
      </c>
      <c r="M11" s="44">
        <f t="shared" si="8"/>
        <v>1923.3835983864001</v>
      </c>
      <c r="N11" s="45">
        <f t="shared" si="9"/>
        <v>4105.8526340999997</v>
      </c>
      <c r="O11" s="46">
        <f t="shared" si="10"/>
        <v>-3040.95</v>
      </c>
      <c r="P11" s="40"/>
      <c r="Q11" s="40"/>
      <c r="R11" s="40"/>
    </row>
    <row r="12" spans="1:18" x14ac:dyDescent="0.4">
      <c r="A12" s="9">
        <v>4</v>
      </c>
      <c r="B12" s="5">
        <v>40690</v>
      </c>
      <c r="C12" s="47">
        <v>1</v>
      </c>
      <c r="D12" s="57">
        <v>0.61799999999999999</v>
      </c>
      <c r="E12" s="58">
        <v>1.27</v>
      </c>
      <c r="F12" s="59">
        <v>1.5</v>
      </c>
      <c r="G12" s="22">
        <f t="shared" si="2"/>
        <v>107624.79988868689</v>
      </c>
      <c r="H12" s="22">
        <f t="shared" si="3"/>
        <v>116133.29925355921</v>
      </c>
      <c r="I12" s="22">
        <f t="shared" si="4"/>
        <v>102748.63225000001</v>
      </c>
      <c r="J12" s="44">
        <f t="shared" si="5"/>
        <v>3169.9727027515919</v>
      </c>
      <c r="K12" s="45">
        <f t="shared" si="6"/>
        <v>3356.1304090229996</v>
      </c>
      <c r="L12" s="46">
        <f t="shared" si="7"/>
        <v>2949.7215000000001</v>
      </c>
      <c r="M12" s="44">
        <f t="shared" si="8"/>
        <v>1959.0431303004839</v>
      </c>
      <c r="N12" s="45">
        <f t="shared" si="9"/>
        <v>4262.2856194592096</v>
      </c>
      <c r="O12" s="46">
        <f t="shared" si="10"/>
        <v>4424.5822500000004</v>
      </c>
      <c r="P12" s="40"/>
      <c r="Q12" s="40"/>
      <c r="R12" s="40"/>
    </row>
    <row r="13" spans="1:18" x14ac:dyDescent="0.4">
      <c r="A13" s="9">
        <v>5</v>
      </c>
      <c r="B13" s="5">
        <v>40703</v>
      </c>
      <c r="C13" s="47">
        <v>2</v>
      </c>
      <c r="D13" s="57">
        <v>0.61799999999999999</v>
      </c>
      <c r="E13" s="58">
        <v>1.27</v>
      </c>
      <c r="F13" s="80">
        <v>1.5</v>
      </c>
      <c r="G13" s="22">
        <f t="shared" si="2"/>
        <v>109620.16367862314</v>
      </c>
      <c r="H13" s="22">
        <f t="shared" si="3"/>
        <v>120557.97795511982</v>
      </c>
      <c r="I13" s="22">
        <f t="shared" si="4"/>
        <v>107372.32070125001</v>
      </c>
      <c r="J13" s="44">
        <f t="shared" ref="J13:J58" si="11">IF(G12="","",G12*0.03)</f>
        <v>3228.7439966606066</v>
      </c>
      <c r="K13" s="45">
        <f t="shared" ref="K13:K58" si="12">IF(H12="","",H12*0.03)</f>
        <v>3483.998977606776</v>
      </c>
      <c r="L13" s="46">
        <f t="shared" ref="L13:L58" si="13">IF(I12="","",I12*0.03)</f>
        <v>3082.4589675000002</v>
      </c>
      <c r="M13" s="44">
        <f t="shared" ref="M13:M58" si="14">IF(D13="","",J13*D13)</f>
        <v>1995.3637899362548</v>
      </c>
      <c r="N13" s="45">
        <f t="shared" ref="N13:N58" si="15">IF(E13="","",K13*E13)</f>
        <v>4424.6787015606051</v>
      </c>
      <c r="O13" s="46">
        <f t="shared" ref="O13:O58" si="16">IF(F13="","",L13*F13)</f>
        <v>4623.6884512500001</v>
      </c>
      <c r="P13" s="40"/>
      <c r="Q13" s="40"/>
      <c r="R13" s="40"/>
    </row>
    <row r="14" spans="1:18" x14ac:dyDescent="0.4">
      <c r="A14" s="9">
        <v>6</v>
      </c>
      <c r="B14" s="5">
        <v>40711</v>
      </c>
      <c r="C14" s="47">
        <v>1</v>
      </c>
      <c r="D14" s="57">
        <v>0.61799999999999999</v>
      </c>
      <c r="E14" s="58">
        <v>1.27</v>
      </c>
      <c r="F14" s="59">
        <v>1.5</v>
      </c>
      <c r="G14" s="22">
        <f t="shared" si="2"/>
        <v>111652.52151322481</v>
      </c>
      <c r="H14" s="22">
        <f t="shared" si="3"/>
        <v>125151.23691520988</v>
      </c>
      <c r="I14" s="22">
        <f t="shared" si="4"/>
        <v>112204.07513280626</v>
      </c>
      <c r="J14" s="44">
        <f t="shared" si="11"/>
        <v>3288.6049103586943</v>
      </c>
      <c r="K14" s="45">
        <f t="shared" si="12"/>
        <v>3616.7393386535941</v>
      </c>
      <c r="L14" s="46">
        <f t="shared" si="13"/>
        <v>3221.1696210374998</v>
      </c>
      <c r="M14" s="44">
        <f t="shared" si="14"/>
        <v>2032.3578346016729</v>
      </c>
      <c r="N14" s="45">
        <f t="shared" si="15"/>
        <v>4593.2589600900646</v>
      </c>
      <c r="O14" s="46">
        <f t="shared" si="16"/>
        <v>4831.75443155625</v>
      </c>
      <c r="P14" s="40"/>
      <c r="Q14" s="40"/>
      <c r="R14" s="40"/>
    </row>
    <row r="15" spans="1:18" x14ac:dyDescent="0.4">
      <c r="A15" s="9">
        <v>7</v>
      </c>
      <c r="B15" s="5">
        <v>40721</v>
      </c>
      <c r="C15" s="47">
        <v>1</v>
      </c>
      <c r="D15" s="57">
        <v>0.61799999999999999</v>
      </c>
      <c r="E15" s="58">
        <v>1.27</v>
      </c>
      <c r="F15" s="59">
        <v>1.5</v>
      </c>
      <c r="G15" s="22">
        <f t="shared" si="2"/>
        <v>113722.55926208</v>
      </c>
      <c r="H15" s="22">
        <f t="shared" si="3"/>
        <v>129919.49904167937</v>
      </c>
      <c r="I15" s="22">
        <f t="shared" si="4"/>
        <v>117253.25851378254</v>
      </c>
      <c r="J15" s="44">
        <f t="shared" si="11"/>
        <v>3349.5756453967442</v>
      </c>
      <c r="K15" s="45">
        <f t="shared" si="12"/>
        <v>3754.5371074562963</v>
      </c>
      <c r="L15" s="46">
        <f t="shared" si="13"/>
        <v>3366.1222539841879</v>
      </c>
      <c r="M15" s="44">
        <f t="shared" si="14"/>
        <v>2070.0377488551881</v>
      </c>
      <c r="N15" s="45">
        <f t="shared" si="15"/>
        <v>4768.2621264694963</v>
      </c>
      <c r="O15" s="46">
        <f t="shared" si="16"/>
        <v>5049.183380976282</v>
      </c>
      <c r="P15" s="40"/>
      <c r="Q15" s="40"/>
      <c r="R15" s="40"/>
    </row>
    <row r="16" spans="1:18" x14ac:dyDescent="0.4">
      <c r="A16" s="9">
        <v>8</v>
      </c>
      <c r="B16" s="5">
        <v>40737</v>
      </c>
      <c r="C16" s="47">
        <v>1</v>
      </c>
      <c r="D16" s="57">
        <v>0.61799999999999999</v>
      </c>
      <c r="E16" s="58">
        <v>1.27</v>
      </c>
      <c r="F16" s="59">
        <v>1.5</v>
      </c>
      <c r="G16" s="22">
        <f t="shared" si="2"/>
        <v>115830.97551079896</v>
      </c>
      <c r="H16" s="22">
        <f t="shared" si="3"/>
        <v>134869.43195516735</v>
      </c>
      <c r="I16" s="22">
        <f t="shared" si="4"/>
        <v>122529.65514690275</v>
      </c>
      <c r="J16" s="44">
        <f t="shared" si="11"/>
        <v>3411.6767778623998</v>
      </c>
      <c r="K16" s="45">
        <f t="shared" si="12"/>
        <v>3897.5849712503809</v>
      </c>
      <c r="L16" s="46">
        <f t="shared" si="13"/>
        <v>3517.5977554134761</v>
      </c>
      <c r="M16" s="44">
        <f t="shared" si="14"/>
        <v>2108.4162487189633</v>
      </c>
      <c r="N16" s="45">
        <f t="shared" si="15"/>
        <v>4949.9329134879836</v>
      </c>
      <c r="O16" s="46">
        <f t="shared" si="16"/>
        <v>5276.3966331202137</v>
      </c>
      <c r="P16" s="40"/>
      <c r="Q16" s="40"/>
      <c r="R16" s="40"/>
    </row>
    <row r="17" spans="1:18" x14ac:dyDescent="0.4">
      <c r="A17" s="9">
        <v>9</v>
      </c>
      <c r="B17" s="5">
        <v>40787</v>
      </c>
      <c r="C17" s="47">
        <v>2</v>
      </c>
      <c r="D17" s="57">
        <v>0.61799999999999999</v>
      </c>
      <c r="E17" s="58">
        <v>1.27</v>
      </c>
      <c r="F17" s="59">
        <v>1.5</v>
      </c>
      <c r="G17" s="22">
        <f t="shared" si="2"/>
        <v>117978.48179676918</v>
      </c>
      <c r="H17" s="22">
        <f t="shared" si="3"/>
        <v>140007.95731265924</v>
      </c>
      <c r="I17" s="22">
        <f t="shared" si="4"/>
        <v>128043.48962851337</v>
      </c>
      <c r="J17" s="44">
        <f t="shared" si="11"/>
        <v>3474.9292653239686</v>
      </c>
      <c r="K17" s="45">
        <f t="shared" si="12"/>
        <v>4046.0829586550203</v>
      </c>
      <c r="L17" s="46">
        <f t="shared" si="13"/>
        <v>3675.8896544070822</v>
      </c>
      <c r="M17" s="44">
        <f t="shared" si="14"/>
        <v>2147.5062859702125</v>
      </c>
      <c r="N17" s="45">
        <f t="shared" si="15"/>
        <v>5138.5253574918761</v>
      </c>
      <c r="O17" s="46">
        <f t="shared" si="16"/>
        <v>5513.8344816106237</v>
      </c>
      <c r="P17" s="40"/>
      <c r="Q17" s="40"/>
      <c r="R17" s="40"/>
    </row>
    <row r="18" spans="1:18" x14ac:dyDescent="0.4">
      <c r="A18" s="9">
        <v>10</v>
      </c>
      <c r="B18" s="5">
        <v>40826</v>
      </c>
      <c r="C18" s="47">
        <v>1</v>
      </c>
      <c r="D18" s="57">
        <v>0.61799999999999999</v>
      </c>
      <c r="E18" s="58">
        <v>1.27</v>
      </c>
      <c r="F18" s="59">
        <v>1.5</v>
      </c>
      <c r="G18" s="22">
        <f t="shared" si="2"/>
        <v>120165.80284928127</v>
      </c>
      <c r="H18" s="22">
        <f t="shared" si="3"/>
        <v>145342.26048627155</v>
      </c>
      <c r="I18" s="22">
        <f t="shared" si="4"/>
        <v>133805.44666179648</v>
      </c>
      <c r="J18" s="44">
        <f t="shared" si="11"/>
        <v>3539.3544539030754</v>
      </c>
      <c r="K18" s="45">
        <f t="shared" si="12"/>
        <v>4200.2387193797767</v>
      </c>
      <c r="L18" s="46">
        <f t="shared" si="13"/>
        <v>3841.3046888554009</v>
      </c>
      <c r="M18" s="44">
        <f t="shared" si="14"/>
        <v>2187.3210525121008</v>
      </c>
      <c r="N18" s="45">
        <f t="shared" si="15"/>
        <v>5334.3031736123166</v>
      </c>
      <c r="O18" s="46">
        <f t="shared" si="16"/>
        <v>5761.9570332831008</v>
      </c>
      <c r="P18" s="40"/>
      <c r="Q18" s="40"/>
      <c r="R18" s="40"/>
    </row>
    <row r="19" spans="1:18" x14ac:dyDescent="0.4">
      <c r="A19" s="9">
        <v>11</v>
      </c>
      <c r="B19" s="5"/>
      <c r="C19" s="47"/>
      <c r="D19" s="57"/>
      <c r="E19" s="58"/>
      <c r="F19" s="59"/>
      <c r="G19" s="22" t="str">
        <f t="shared" si="2"/>
        <v/>
      </c>
      <c r="H19" s="22" t="str">
        <f t="shared" si="3"/>
        <v/>
      </c>
      <c r="I19" s="22" t="str">
        <f t="shared" si="4"/>
        <v/>
      </c>
      <c r="J19" s="44">
        <f t="shared" si="11"/>
        <v>3604.9740854784382</v>
      </c>
      <c r="K19" s="45">
        <f t="shared" si="12"/>
        <v>4360.2678145881464</v>
      </c>
      <c r="L19" s="46">
        <f t="shared" si="13"/>
        <v>4014.1633998538941</v>
      </c>
      <c r="M19" s="44" t="str">
        <f t="shared" si="14"/>
        <v/>
      </c>
      <c r="N19" s="45" t="str">
        <f t="shared" si="15"/>
        <v/>
      </c>
      <c r="O19" s="46" t="str">
        <f t="shared" si="16"/>
        <v/>
      </c>
      <c r="P19" s="40"/>
      <c r="Q19" s="40"/>
      <c r="R19" s="40"/>
    </row>
    <row r="20" spans="1:18" x14ac:dyDescent="0.4">
      <c r="A20" s="9">
        <v>12</v>
      </c>
      <c r="B20" s="5"/>
      <c r="C20" s="47"/>
      <c r="D20" s="57"/>
      <c r="E20" s="58"/>
      <c r="F20" s="59"/>
      <c r="G20" s="22" t="str">
        <f t="shared" si="2"/>
        <v/>
      </c>
      <c r="H20" s="22" t="str">
        <f t="shared" si="3"/>
        <v/>
      </c>
      <c r="I20" s="22" t="str">
        <f t="shared" si="4"/>
        <v/>
      </c>
      <c r="J20" s="44" t="str">
        <f t="shared" si="11"/>
        <v/>
      </c>
      <c r="K20" s="45" t="str">
        <f t="shared" si="12"/>
        <v/>
      </c>
      <c r="L20" s="46" t="str">
        <f t="shared" si="13"/>
        <v/>
      </c>
      <c r="M20" s="44" t="str">
        <f t="shared" si="14"/>
        <v/>
      </c>
      <c r="N20" s="45" t="str">
        <f t="shared" si="15"/>
        <v/>
      </c>
      <c r="O20" s="46" t="str">
        <f t="shared" si="16"/>
        <v/>
      </c>
      <c r="P20" s="40"/>
      <c r="Q20" s="40"/>
      <c r="R20" s="40"/>
    </row>
    <row r="21" spans="1:18" x14ac:dyDescent="0.4">
      <c r="A21" s="9">
        <v>13</v>
      </c>
      <c r="B21" s="5"/>
      <c r="C21" s="47"/>
      <c r="D21" s="57"/>
      <c r="E21" s="58"/>
      <c r="F21" s="59"/>
      <c r="G21" s="22" t="str">
        <f t="shared" si="2"/>
        <v/>
      </c>
      <c r="H21" s="22" t="str">
        <f t="shared" si="3"/>
        <v/>
      </c>
      <c r="I21" s="22" t="str">
        <f t="shared" si="4"/>
        <v/>
      </c>
      <c r="J21" s="44" t="str">
        <f t="shared" si="11"/>
        <v/>
      </c>
      <c r="K21" s="45" t="str">
        <f t="shared" si="12"/>
        <v/>
      </c>
      <c r="L21" s="46" t="str">
        <f t="shared" si="13"/>
        <v/>
      </c>
      <c r="M21" s="44" t="str">
        <f t="shared" si="14"/>
        <v/>
      </c>
      <c r="N21" s="45" t="str">
        <f t="shared" si="15"/>
        <v/>
      </c>
      <c r="O21" s="46" t="str">
        <f t="shared" si="16"/>
        <v/>
      </c>
      <c r="P21" s="40"/>
      <c r="Q21" s="40"/>
      <c r="R21" s="40"/>
    </row>
    <row r="22" spans="1:18" x14ac:dyDescent="0.4">
      <c r="A22" s="9">
        <v>14</v>
      </c>
      <c r="B22" s="5"/>
      <c r="C22" s="47"/>
      <c r="D22" s="57"/>
      <c r="E22" s="58"/>
      <c r="F22" s="59"/>
      <c r="G22" s="22" t="str">
        <f t="shared" si="2"/>
        <v/>
      </c>
      <c r="H22" s="22" t="str">
        <f t="shared" si="3"/>
        <v/>
      </c>
      <c r="I22" s="22" t="str">
        <f t="shared" si="4"/>
        <v/>
      </c>
      <c r="J22" s="44" t="str">
        <f t="shared" si="11"/>
        <v/>
      </c>
      <c r="K22" s="45" t="str">
        <f t="shared" si="12"/>
        <v/>
      </c>
      <c r="L22" s="46" t="str">
        <f t="shared" si="13"/>
        <v/>
      </c>
      <c r="M22" s="44" t="str">
        <f t="shared" si="14"/>
        <v/>
      </c>
      <c r="N22" s="45" t="str">
        <f t="shared" si="15"/>
        <v/>
      </c>
      <c r="O22" s="46" t="str">
        <f t="shared" si="16"/>
        <v/>
      </c>
      <c r="P22" s="40"/>
      <c r="Q22" s="40"/>
      <c r="R22" s="40"/>
    </row>
    <row r="23" spans="1:18" x14ac:dyDescent="0.4">
      <c r="A23" s="9">
        <v>15</v>
      </c>
      <c r="B23" s="5"/>
      <c r="C23" s="47"/>
      <c r="D23" s="57"/>
      <c r="E23" s="58"/>
      <c r="F23" s="80"/>
      <c r="G23" s="22" t="str">
        <f t="shared" si="2"/>
        <v/>
      </c>
      <c r="H23" s="22" t="str">
        <f t="shared" si="3"/>
        <v/>
      </c>
      <c r="I23" s="22" t="str">
        <f t="shared" si="4"/>
        <v/>
      </c>
      <c r="J23" s="44" t="str">
        <f t="shared" si="11"/>
        <v/>
      </c>
      <c r="K23" s="45" t="str">
        <f t="shared" si="12"/>
        <v/>
      </c>
      <c r="L23" s="46" t="str">
        <f t="shared" si="13"/>
        <v/>
      </c>
      <c r="M23" s="44" t="str">
        <f t="shared" si="14"/>
        <v/>
      </c>
      <c r="N23" s="45" t="str">
        <f t="shared" si="15"/>
        <v/>
      </c>
      <c r="O23" s="46" t="str">
        <f t="shared" si="16"/>
        <v/>
      </c>
      <c r="P23" s="40"/>
      <c r="Q23" s="40"/>
      <c r="R23" s="40"/>
    </row>
    <row r="24" spans="1:18" x14ac:dyDescent="0.4">
      <c r="A24" s="9">
        <v>16</v>
      </c>
      <c r="B24" s="5"/>
      <c r="C24" s="47"/>
      <c r="D24" s="57"/>
      <c r="E24" s="58"/>
      <c r="F24" s="59"/>
      <c r="G24" s="22" t="str">
        <f t="shared" si="2"/>
        <v/>
      </c>
      <c r="H24" s="22" t="str">
        <f t="shared" si="3"/>
        <v/>
      </c>
      <c r="I24" s="22" t="str">
        <f t="shared" si="4"/>
        <v/>
      </c>
      <c r="J24" s="44" t="str">
        <f t="shared" si="11"/>
        <v/>
      </c>
      <c r="K24" s="45" t="str">
        <f t="shared" si="12"/>
        <v/>
      </c>
      <c r="L24" s="46" t="str">
        <f t="shared" si="13"/>
        <v/>
      </c>
      <c r="M24" s="44" t="str">
        <f t="shared" si="14"/>
        <v/>
      </c>
      <c r="N24" s="45" t="str">
        <f t="shared" si="15"/>
        <v/>
      </c>
      <c r="O24" s="46" t="str">
        <f t="shared" si="16"/>
        <v/>
      </c>
      <c r="P24" s="40"/>
      <c r="Q24" s="40"/>
      <c r="R24" s="40"/>
    </row>
    <row r="25" spans="1:18" x14ac:dyDescent="0.4">
      <c r="A25" s="9">
        <v>17</v>
      </c>
      <c r="B25" s="5"/>
      <c r="C25" s="47"/>
      <c r="D25" s="57"/>
      <c r="E25" s="58"/>
      <c r="F25" s="59"/>
      <c r="G25" s="22" t="str">
        <f t="shared" si="2"/>
        <v/>
      </c>
      <c r="H25" s="22" t="str">
        <f t="shared" si="3"/>
        <v/>
      </c>
      <c r="I25" s="22" t="str">
        <f t="shared" si="4"/>
        <v/>
      </c>
      <c r="J25" s="44" t="str">
        <f t="shared" si="11"/>
        <v/>
      </c>
      <c r="K25" s="45" t="str">
        <f t="shared" si="12"/>
        <v/>
      </c>
      <c r="L25" s="46" t="str">
        <f t="shared" si="13"/>
        <v/>
      </c>
      <c r="M25" s="44" t="str">
        <f t="shared" si="14"/>
        <v/>
      </c>
      <c r="N25" s="45" t="str">
        <f t="shared" si="15"/>
        <v/>
      </c>
      <c r="O25" s="46" t="str">
        <f t="shared" si="16"/>
        <v/>
      </c>
      <c r="P25" s="40"/>
      <c r="Q25" s="40"/>
      <c r="R25" s="40"/>
    </row>
    <row r="26" spans="1:18" x14ac:dyDescent="0.4">
      <c r="A26" s="9">
        <v>18</v>
      </c>
      <c r="B26" s="5"/>
      <c r="C26" s="47"/>
      <c r="D26" s="57"/>
      <c r="E26" s="58"/>
      <c r="F26" s="59"/>
      <c r="G26" s="22" t="str">
        <f t="shared" si="2"/>
        <v/>
      </c>
      <c r="H26" s="22" t="str">
        <f t="shared" si="3"/>
        <v/>
      </c>
      <c r="I26" s="22" t="str">
        <f t="shared" si="4"/>
        <v/>
      </c>
      <c r="J26" s="44" t="str">
        <f t="shared" si="11"/>
        <v/>
      </c>
      <c r="K26" s="45" t="str">
        <f t="shared" si="12"/>
        <v/>
      </c>
      <c r="L26" s="46" t="str">
        <f t="shared" si="13"/>
        <v/>
      </c>
      <c r="M26" s="44" t="str">
        <f t="shared" si="14"/>
        <v/>
      </c>
      <c r="N26" s="45" t="str">
        <f t="shared" si="15"/>
        <v/>
      </c>
      <c r="O26" s="46" t="str">
        <f t="shared" si="16"/>
        <v/>
      </c>
      <c r="P26" s="40"/>
      <c r="Q26" s="40"/>
      <c r="R26" s="40"/>
    </row>
    <row r="27" spans="1:18" x14ac:dyDescent="0.4">
      <c r="A27" s="9">
        <v>19</v>
      </c>
      <c r="B27" s="5"/>
      <c r="C27" s="47"/>
      <c r="D27" s="57"/>
      <c r="E27" s="58"/>
      <c r="F27" s="59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 t="str">
        <f t="shared" si="11"/>
        <v/>
      </c>
      <c r="K27" s="45" t="str">
        <f t="shared" si="12"/>
        <v/>
      </c>
      <c r="L27" s="46" t="str">
        <f t="shared" si="13"/>
        <v/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20</v>
      </c>
      <c r="B28" s="5"/>
      <c r="C28" s="47"/>
      <c r="D28" s="57"/>
      <c r="E28" s="58"/>
      <c r="F28" s="5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21</v>
      </c>
      <c r="B29" s="5"/>
      <c r="C29" s="47"/>
      <c r="D29" s="57"/>
      <c r="E29" s="58"/>
      <c r="F29" s="80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22</v>
      </c>
      <c r="B30" s="5"/>
      <c r="C30" s="47"/>
      <c r="D30" s="57"/>
      <c r="E30" s="58"/>
      <c r="F30" s="80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23</v>
      </c>
      <c r="B31" s="5"/>
      <c r="C31" s="47"/>
      <c r="D31" s="57"/>
      <c r="E31" s="58"/>
      <c r="F31" s="59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24</v>
      </c>
      <c r="B32" s="5"/>
      <c r="C32" s="47"/>
      <c r="D32" s="57"/>
      <c r="E32" s="58"/>
      <c r="F32" s="59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25</v>
      </c>
      <c r="B33" s="5"/>
      <c r="C33" s="47"/>
      <c r="D33" s="57"/>
      <c r="E33" s="58"/>
      <c r="F33" s="59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26</v>
      </c>
      <c r="B34" s="5"/>
      <c r="C34" s="47"/>
      <c r="D34" s="57"/>
      <c r="E34" s="58"/>
      <c r="F34" s="80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27</v>
      </c>
      <c r="B35" s="5"/>
      <c r="C35" s="47"/>
      <c r="D35" s="57"/>
      <c r="E35" s="58"/>
      <c r="F35" s="80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28</v>
      </c>
      <c r="B36" s="5"/>
      <c r="C36" s="47"/>
      <c r="D36" s="57"/>
      <c r="E36" s="58"/>
      <c r="F36" s="59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29</v>
      </c>
      <c r="B37" s="5"/>
      <c r="C37" s="47"/>
      <c r="D37" s="57"/>
      <c r="E37" s="58"/>
      <c r="F37" s="59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30</v>
      </c>
      <c r="B38" s="5"/>
      <c r="C38" s="47"/>
      <c r="D38" s="57"/>
      <c r="E38" s="58"/>
      <c r="F38" s="59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31</v>
      </c>
      <c r="B39" s="5"/>
      <c r="C39" s="47"/>
      <c r="D39" s="57"/>
      <c r="E39" s="60"/>
      <c r="F39" s="5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32</v>
      </c>
      <c r="B40" s="5"/>
      <c r="C40" s="47"/>
      <c r="D40" s="57"/>
      <c r="E40" s="60"/>
      <c r="F40" s="5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33</v>
      </c>
      <c r="B41" s="5"/>
      <c r="C41" s="47"/>
      <c r="D41" s="57"/>
      <c r="E41" s="60"/>
      <c r="F41" s="80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34</v>
      </c>
      <c r="B42" s="5"/>
      <c r="C42" s="47"/>
      <c r="D42" s="57"/>
      <c r="E42" s="60"/>
      <c r="F42" s="80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>IF(D42="","",J42*D42)</f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3">
        <v>35</v>
      </c>
      <c r="B43" s="5"/>
      <c r="C43" s="47"/>
      <c r="D43" s="57"/>
      <c r="E43" s="60"/>
      <c r="F43" s="59"/>
      <c r="G43" s="22" t="str">
        <f>IF(D43="","",G42+M43)</f>
        <v/>
      </c>
      <c r="H43" s="22" t="str">
        <f t="shared" ref="H43:I43" si="17">IF(E43="","",H42+N43)</f>
        <v/>
      </c>
      <c r="I43" s="22" t="str">
        <f t="shared" si="17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</row>
    <row r="44" spans="1:18" x14ac:dyDescent="0.4">
      <c r="A44" s="9">
        <v>36</v>
      </c>
      <c r="B44" s="5"/>
      <c r="C44" s="47"/>
      <c r="D44" s="57"/>
      <c r="E44" s="60"/>
      <c r="F44" s="59"/>
      <c r="G44" s="22" t="str">
        <f t="shared" ref="G44:G58" si="18">IF(D44="","",G43+M44)</f>
        <v/>
      </c>
      <c r="H44" s="22" t="str">
        <f t="shared" ref="H44:H58" si="19">IF(E44="","",H43+N44)</f>
        <v/>
      </c>
      <c r="I44" s="22" t="str">
        <f t="shared" ref="I44:I58" si="20">IF(F44="","",I43+O44)</f>
        <v/>
      </c>
      <c r="J44" s="44" t="str">
        <f>IF(G43="","",G43*0.03)</f>
        <v/>
      </c>
      <c r="K44" s="45" t="str">
        <f t="shared" si="12"/>
        <v/>
      </c>
      <c r="L44" s="46" t="str">
        <f t="shared" si="13"/>
        <v/>
      </c>
      <c r="M44" s="44" t="str">
        <f>IF(D44="","",J44*D44)</f>
        <v/>
      </c>
      <c r="N44" s="45" t="str">
        <f t="shared" si="15"/>
        <v/>
      </c>
      <c r="O44" s="46" t="str">
        <f t="shared" si="16"/>
        <v/>
      </c>
    </row>
    <row r="45" spans="1:18" x14ac:dyDescent="0.4">
      <c r="A45" s="9">
        <v>37</v>
      </c>
      <c r="B45" s="5"/>
      <c r="C45" s="47"/>
      <c r="D45" s="57"/>
      <c r="E45" s="58"/>
      <c r="F45" s="59"/>
      <c r="G45" s="22" t="str">
        <f t="shared" si="18"/>
        <v/>
      </c>
      <c r="H45" s="22" t="str">
        <f t="shared" si="19"/>
        <v/>
      </c>
      <c r="I45" s="22" t="str">
        <f t="shared" si="20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</row>
    <row r="46" spans="1:18" x14ac:dyDescent="0.4">
      <c r="A46" s="9">
        <v>38</v>
      </c>
      <c r="B46" s="5"/>
      <c r="C46" s="47"/>
      <c r="D46" s="57"/>
      <c r="E46" s="58"/>
      <c r="F46" s="59"/>
      <c r="G46" s="22" t="str">
        <f t="shared" si="18"/>
        <v/>
      </c>
      <c r="H46" s="22" t="str">
        <f t="shared" si="19"/>
        <v/>
      </c>
      <c r="I46" s="22" t="str">
        <f t="shared" si="20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</row>
    <row r="47" spans="1:18" x14ac:dyDescent="0.4">
      <c r="A47" s="9">
        <v>39</v>
      </c>
      <c r="B47" s="5"/>
      <c r="C47" s="47"/>
      <c r="D47" s="57"/>
      <c r="E47" s="58"/>
      <c r="F47" s="59"/>
      <c r="G47" s="22" t="str">
        <f t="shared" si="18"/>
        <v/>
      </c>
      <c r="H47" s="22" t="str">
        <f t="shared" si="19"/>
        <v/>
      </c>
      <c r="I47" s="22" t="str">
        <f t="shared" si="20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 t="shared" si="14"/>
        <v/>
      </c>
      <c r="N47" s="45" t="str">
        <f t="shared" si="15"/>
        <v/>
      </c>
      <c r="O47" s="46" t="str">
        <f t="shared" si="16"/>
        <v/>
      </c>
    </row>
    <row r="48" spans="1:18" x14ac:dyDescent="0.4">
      <c r="A48" s="9">
        <v>40</v>
      </c>
      <c r="B48" s="5"/>
      <c r="C48" s="47"/>
      <c r="D48" s="57"/>
      <c r="E48" s="58"/>
      <c r="F48" s="59"/>
      <c r="G48" s="22" t="str">
        <f t="shared" si="18"/>
        <v/>
      </c>
      <c r="H48" s="22" t="str">
        <f t="shared" si="19"/>
        <v/>
      </c>
      <c r="I48" s="22" t="str">
        <f t="shared" si="20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41</v>
      </c>
      <c r="B49" s="5"/>
      <c r="C49" s="47"/>
      <c r="D49" s="57"/>
      <c r="E49" s="58"/>
      <c r="F49" s="59"/>
      <c r="G49" s="22" t="str">
        <f t="shared" si="18"/>
        <v/>
      </c>
      <c r="H49" s="22" t="str">
        <f t="shared" si="19"/>
        <v/>
      </c>
      <c r="I49" s="22" t="str">
        <f t="shared" si="20"/>
        <v/>
      </c>
      <c r="J49" s="44" t="str">
        <f t="shared" si="11"/>
        <v/>
      </c>
      <c r="K49" s="45" t="str">
        <f t="shared" si="12"/>
        <v/>
      </c>
      <c r="L49" s="46" t="str">
        <f t="shared" si="13"/>
        <v/>
      </c>
      <c r="M49" s="44" t="str">
        <f t="shared" si="14"/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42</v>
      </c>
      <c r="B50" s="5"/>
      <c r="C50" s="47"/>
      <c r="D50" s="57"/>
      <c r="E50" s="58"/>
      <c r="F50" s="59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43</v>
      </c>
      <c r="B51" s="5"/>
      <c r="C51" s="47"/>
      <c r="D51" s="57"/>
      <c r="E51" s="58"/>
      <c r="F51" s="80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44</v>
      </c>
      <c r="B52" s="5"/>
      <c r="C52" s="47"/>
      <c r="D52" s="57"/>
      <c r="E52" s="58"/>
      <c r="F52" s="59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45</v>
      </c>
      <c r="B53" s="5"/>
      <c r="C53" s="47"/>
      <c r="D53" s="57"/>
      <c r="E53" s="58"/>
      <c r="F53" s="59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46</v>
      </c>
      <c r="B54" s="5"/>
      <c r="C54" s="47"/>
      <c r="D54" s="57"/>
      <c r="E54" s="58"/>
      <c r="F54" s="59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47</v>
      </c>
      <c r="B55" s="5"/>
      <c r="C55" s="47"/>
      <c r="D55" s="57"/>
      <c r="E55" s="58"/>
      <c r="F55" s="59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48</v>
      </c>
      <c r="B56" s="5"/>
      <c r="C56" s="47"/>
      <c r="D56" s="57"/>
      <c r="E56" s="58"/>
      <c r="F56" s="5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49</v>
      </c>
      <c r="B57" s="5"/>
      <c r="C57" s="47"/>
      <c r="D57" s="57"/>
      <c r="E57" s="58"/>
      <c r="F57" s="59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ht="19.5" thickBot="1" x14ac:dyDescent="0.45">
      <c r="A58" s="9">
        <v>50</v>
      </c>
      <c r="B58" s="6"/>
      <c r="C58" s="51"/>
      <c r="D58" s="61"/>
      <c r="E58" s="62"/>
      <c r="F58" s="63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ht="19.5" thickBot="1" x14ac:dyDescent="0.45">
      <c r="A59" s="9"/>
      <c r="B59" s="94" t="s">
        <v>5</v>
      </c>
      <c r="C59" s="95"/>
      <c r="D59" s="7">
        <f>COUNTIF(D9:D58,1.27)</f>
        <v>0</v>
      </c>
      <c r="E59" s="7">
        <f>COUNTIF(E9:E58,1.5)</f>
        <v>0</v>
      </c>
      <c r="F59" s="8">
        <f>COUNTIF(F9:F58,2)</f>
        <v>0</v>
      </c>
      <c r="G59" s="70">
        <f>M59+G8</f>
        <v>120165.80284928127</v>
      </c>
      <c r="H59" s="71">
        <f>N59+H8</f>
        <v>145342.26048627155</v>
      </c>
      <c r="I59" s="72">
        <f>O59+I8</f>
        <v>133805.44666179648</v>
      </c>
      <c r="J59" s="67" t="s">
        <v>24</v>
      </c>
      <c r="K59" s="68">
        <f>B18-B9</f>
        <v>311</v>
      </c>
      <c r="L59" s="69" t="s">
        <v>25</v>
      </c>
      <c r="M59" s="81">
        <f>SUM(M9:M58)</f>
        <v>20165.802849281274</v>
      </c>
      <c r="N59" s="82">
        <f>SUM(N9:N58)</f>
        <v>45342.260486271553</v>
      </c>
      <c r="O59" s="83">
        <f>SUM(O9:O58)</f>
        <v>33805.446661796472</v>
      </c>
    </row>
    <row r="60" spans="1:15" ht="19.5" thickBot="1" x14ac:dyDescent="0.45">
      <c r="A60" s="9"/>
      <c r="B60" s="88" t="s">
        <v>6</v>
      </c>
      <c r="C60" s="89"/>
      <c r="D60" s="7">
        <f>COUNTIF(D9:D58,-1)</f>
        <v>0</v>
      </c>
      <c r="E60" s="7">
        <f>COUNTIF(E9:E58,-1)</f>
        <v>0</v>
      </c>
      <c r="F60" s="8">
        <f>COUNTIF(F9:F58,-1)</f>
        <v>2</v>
      </c>
      <c r="G60" s="86" t="s">
        <v>23</v>
      </c>
      <c r="H60" s="87"/>
      <c r="I60" s="93"/>
      <c r="J60" s="86" t="s">
        <v>26</v>
      </c>
      <c r="K60" s="87"/>
      <c r="L60" s="93"/>
      <c r="M60" s="9"/>
      <c r="N60" s="3"/>
      <c r="O60" s="4"/>
    </row>
    <row r="61" spans="1:15" ht="19.5" thickBot="1" x14ac:dyDescent="0.45">
      <c r="A61" s="9"/>
      <c r="B61" s="88" t="s">
        <v>27</v>
      </c>
      <c r="C61" s="89"/>
      <c r="D61" s="7">
        <f>COUNTIF(D9:D58,0)</f>
        <v>0</v>
      </c>
      <c r="E61" s="7">
        <f>COUNTIF(E9:E58,0)</f>
        <v>0</v>
      </c>
      <c r="F61" s="7">
        <f>COUNTIF(F9:F58,0)</f>
        <v>0</v>
      </c>
      <c r="G61" s="76">
        <f>G59/G8</f>
        <v>1.2016580284928127</v>
      </c>
      <c r="H61" s="77">
        <f t="shared" ref="H61" si="21">H59/H8</f>
        <v>1.4534226048627155</v>
      </c>
      <c r="I61" s="78">
        <f>I59/I8</f>
        <v>1.3380544666179648</v>
      </c>
      <c r="J61" s="65">
        <f>(G61-100%)*30/K59</f>
        <v>1.9452542941428876E-2</v>
      </c>
      <c r="K61" s="65">
        <f>(H61-100%)*30/K59</f>
        <v>4.3738514938525611E-2</v>
      </c>
      <c r="L61" s="66">
        <f>(I61-100%)*30/K59</f>
        <v>3.2609755622311713E-2</v>
      </c>
      <c r="M61" s="10"/>
      <c r="N61" s="2"/>
      <c r="O61" s="11"/>
    </row>
    <row r="62" spans="1:15" ht="19.5" thickBot="1" x14ac:dyDescent="0.45">
      <c r="A62" s="3"/>
      <c r="B62" s="86" t="s">
        <v>4</v>
      </c>
      <c r="C62" s="87"/>
      <c r="D62" s="79" t="e">
        <f t="shared" ref="D62:E62" si="22">D59/(D59+D60+D61)</f>
        <v>#DIV/0!</v>
      </c>
      <c r="E62" s="74" t="e">
        <f t="shared" si="22"/>
        <v>#DIV/0!</v>
      </c>
      <c r="F62" s="75">
        <f>F59/(F59+F60+F61)</f>
        <v>0</v>
      </c>
    </row>
    <row r="64" spans="1:15" x14ac:dyDescent="0.4">
      <c r="D64" s="73"/>
      <c r="E64" s="73"/>
      <c r="F64" s="73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0866141732283472" right="0.70866141732283472" top="0.74803149606299213" bottom="0.74803149606299213" header="0.31496062992125984" footer="0.31496062992125984"/>
  <pageSetup paperSize="9" scale="9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dimension ref="A3:R234"/>
  <sheetViews>
    <sheetView zoomScale="80" zoomScaleNormal="80" workbookViewId="0">
      <selection activeCell="A197" sqref="A19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3" spans="18:18" x14ac:dyDescent="0.4">
      <c r="R3" s="52" t="s">
        <v>58</v>
      </c>
    </row>
    <row r="4" spans="18:18" x14ac:dyDescent="0.4">
      <c r="R4" s="52" t="s">
        <v>59</v>
      </c>
    </row>
    <row r="5" spans="18:18" x14ac:dyDescent="0.4">
      <c r="R5" s="52" t="s">
        <v>60</v>
      </c>
    </row>
    <row r="6" spans="18:18" x14ac:dyDescent="0.4">
      <c r="R6" s="52" t="s">
        <v>61</v>
      </c>
    </row>
    <row r="7" spans="18:18" x14ac:dyDescent="0.4">
      <c r="R7" s="52" t="s">
        <v>62</v>
      </c>
    </row>
    <row r="8" spans="18:18" x14ac:dyDescent="0.4">
      <c r="R8" s="52" t="s">
        <v>63</v>
      </c>
    </row>
    <row r="9" spans="18:18" x14ac:dyDescent="0.4">
      <c r="R9" s="52" t="s">
        <v>64</v>
      </c>
    </row>
    <row r="10" spans="18:18" x14ac:dyDescent="0.4">
      <c r="R10" s="52" t="s">
        <v>65</v>
      </c>
    </row>
    <row r="11" spans="18:18" x14ac:dyDescent="0.4">
      <c r="R11" s="52" t="s">
        <v>66</v>
      </c>
    </row>
    <row r="12" spans="18:18" x14ac:dyDescent="0.4">
      <c r="R12" s="52" t="s">
        <v>67</v>
      </c>
    </row>
    <row r="28" spans="18:18" x14ac:dyDescent="0.4">
      <c r="R28" s="52" t="s">
        <v>68</v>
      </c>
    </row>
    <row r="29" spans="18:18" x14ac:dyDescent="0.4">
      <c r="R29" s="52" t="s">
        <v>69</v>
      </c>
    </row>
    <row r="30" spans="18:18" x14ac:dyDescent="0.4">
      <c r="R30" s="52" t="s">
        <v>70</v>
      </c>
    </row>
    <row r="31" spans="18:18" x14ac:dyDescent="0.4">
      <c r="R31" s="52" t="s">
        <v>71</v>
      </c>
    </row>
    <row r="32" spans="18:18" x14ac:dyDescent="0.4">
      <c r="R32" s="52" t="s">
        <v>72</v>
      </c>
    </row>
    <row r="33" spans="18:18" x14ac:dyDescent="0.4">
      <c r="R33" s="52" t="s">
        <v>73</v>
      </c>
    </row>
    <row r="54" spans="18:18" x14ac:dyDescent="0.4">
      <c r="R54" s="52" t="s">
        <v>74</v>
      </c>
    </row>
    <row r="55" spans="18:18" x14ac:dyDescent="0.4">
      <c r="R55" s="52" t="s">
        <v>75</v>
      </c>
    </row>
    <row r="56" spans="18:18" x14ac:dyDescent="0.4">
      <c r="R56" s="52" t="s">
        <v>76</v>
      </c>
    </row>
    <row r="57" spans="18:18" x14ac:dyDescent="0.4">
      <c r="R57" s="52" t="s">
        <v>77</v>
      </c>
    </row>
    <row r="58" spans="18:18" x14ac:dyDescent="0.4">
      <c r="R58" s="52" t="s">
        <v>78</v>
      </c>
    </row>
    <row r="59" spans="18:18" x14ac:dyDescent="0.4">
      <c r="R59" s="52" t="s">
        <v>79</v>
      </c>
    </row>
    <row r="60" spans="18:18" x14ac:dyDescent="0.4">
      <c r="R60" s="52" t="s">
        <v>80</v>
      </c>
    </row>
    <row r="79" spans="18:18" x14ac:dyDescent="0.4">
      <c r="R79" s="52" t="s">
        <v>81</v>
      </c>
    </row>
    <row r="80" spans="18:18" x14ac:dyDescent="0.4">
      <c r="R80" s="52" t="s">
        <v>82</v>
      </c>
    </row>
    <row r="81" spans="18:18" x14ac:dyDescent="0.4">
      <c r="R81" s="52" t="s">
        <v>83</v>
      </c>
    </row>
    <row r="82" spans="18:18" x14ac:dyDescent="0.4">
      <c r="R82" s="52" t="s">
        <v>84</v>
      </c>
    </row>
    <row r="83" spans="18:18" x14ac:dyDescent="0.4">
      <c r="R83" s="52" t="s">
        <v>85</v>
      </c>
    </row>
    <row r="84" spans="18:18" x14ac:dyDescent="0.4">
      <c r="R84" s="52" t="s">
        <v>86</v>
      </c>
    </row>
    <row r="104" spans="18:18" x14ac:dyDescent="0.4">
      <c r="R104" s="52" t="s">
        <v>87</v>
      </c>
    </row>
    <row r="105" spans="18:18" x14ac:dyDescent="0.4">
      <c r="R105" s="52" t="s">
        <v>88</v>
      </c>
    </row>
    <row r="106" spans="18:18" x14ac:dyDescent="0.4">
      <c r="R106" s="52" t="s">
        <v>89</v>
      </c>
    </row>
    <row r="107" spans="18:18" x14ac:dyDescent="0.4">
      <c r="R107" s="52" t="s">
        <v>90</v>
      </c>
    </row>
    <row r="108" spans="18:18" x14ac:dyDescent="0.4">
      <c r="R108" s="52" t="s">
        <v>91</v>
      </c>
    </row>
    <row r="109" spans="18:18" x14ac:dyDescent="0.4">
      <c r="R109" s="52" t="s">
        <v>92</v>
      </c>
    </row>
    <row r="110" spans="18:18" x14ac:dyDescent="0.4">
      <c r="R110" s="52" t="s">
        <v>93</v>
      </c>
    </row>
    <row r="128" spans="18:18" x14ac:dyDescent="0.4">
      <c r="R128" s="52" t="s">
        <v>94</v>
      </c>
    </row>
    <row r="129" spans="18:18" x14ac:dyDescent="0.4">
      <c r="R129" s="52" t="s">
        <v>95</v>
      </c>
    </row>
    <row r="130" spans="18:18" x14ac:dyDescent="0.4">
      <c r="R130" s="52" t="s">
        <v>96</v>
      </c>
    </row>
    <row r="131" spans="18:18" x14ac:dyDescent="0.4">
      <c r="R131" s="52" t="s">
        <v>97</v>
      </c>
    </row>
    <row r="132" spans="18:18" x14ac:dyDescent="0.4">
      <c r="R132" s="52" t="s">
        <v>98</v>
      </c>
    </row>
    <row r="133" spans="18:18" x14ac:dyDescent="0.4">
      <c r="R133" s="52" t="s">
        <v>99</v>
      </c>
    </row>
    <row r="134" spans="18:18" x14ac:dyDescent="0.4">
      <c r="R134" s="52" t="s">
        <v>100</v>
      </c>
    </row>
    <row r="135" spans="18:18" x14ac:dyDescent="0.4">
      <c r="R135" s="52" t="s">
        <v>101</v>
      </c>
    </row>
    <row r="136" spans="18:18" x14ac:dyDescent="0.4">
      <c r="R136" s="52" t="s">
        <v>102</v>
      </c>
    </row>
    <row r="154" spans="18:18" x14ac:dyDescent="0.4">
      <c r="R154" s="52" t="s">
        <v>103</v>
      </c>
    </row>
    <row r="155" spans="18:18" x14ac:dyDescent="0.4">
      <c r="R155" s="52" t="s">
        <v>69</v>
      </c>
    </row>
    <row r="156" spans="18:18" x14ac:dyDescent="0.4">
      <c r="R156" s="52" t="s">
        <v>104</v>
      </c>
    </row>
    <row r="157" spans="18:18" x14ac:dyDescent="0.4">
      <c r="R157" s="52" t="s">
        <v>105</v>
      </c>
    </row>
    <row r="158" spans="18:18" x14ac:dyDescent="0.4">
      <c r="R158" s="52" t="s">
        <v>106</v>
      </c>
    </row>
    <row r="179" spans="18:18" x14ac:dyDescent="0.4">
      <c r="R179" s="52" t="s">
        <v>107</v>
      </c>
    </row>
    <row r="180" spans="18:18" x14ac:dyDescent="0.4">
      <c r="R180" s="52" t="s">
        <v>108</v>
      </c>
    </row>
    <row r="181" spans="18:18" x14ac:dyDescent="0.4">
      <c r="R181" s="52" t="s">
        <v>109</v>
      </c>
    </row>
    <row r="182" spans="18:18" x14ac:dyDescent="0.4">
      <c r="R182" s="52" t="s">
        <v>110</v>
      </c>
    </row>
    <row r="183" spans="18:18" x14ac:dyDescent="0.4">
      <c r="R183" s="52" t="s">
        <v>114</v>
      </c>
    </row>
    <row r="184" spans="18:18" x14ac:dyDescent="0.4">
      <c r="R184" s="52" t="s">
        <v>111</v>
      </c>
    </row>
    <row r="185" spans="18:18" x14ac:dyDescent="0.4">
      <c r="R185" s="52" t="s">
        <v>112</v>
      </c>
    </row>
    <row r="186" spans="18:18" x14ac:dyDescent="0.4">
      <c r="R186" s="52" t="s">
        <v>113</v>
      </c>
    </row>
    <row r="187" spans="18:18" x14ac:dyDescent="0.4">
      <c r="R187" s="52" t="s">
        <v>115</v>
      </c>
    </row>
    <row r="204" spans="18:18" x14ac:dyDescent="0.4">
      <c r="R204" s="52" t="s">
        <v>116</v>
      </c>
    </row>
    <row r="205" spans="18:18" x14ac:dyDescent="0.4">
      <c r="R205" s="52" t="s">
        <v>117</v>
      </c>
    </row>
    <row r="206" spans="18:18" x14ac:dyDescent="0.4">
      <c r="R206" s="52" t="s">
        <v>118</v>
      </c>
    </row>
    <row r="207" spans="18:18" x14ac:dyDescent="0.4">
      <c r="R207" s="52" t="s">
        <v>119</v>
      </c>
    </row>
    <row r="208" spans="18:18" x14ac:dyDescent="0.4">
      <c r="R208" s="52" t="s">
        <v>120</v>
      </c>
    </row>
    <row r="209" spans="18:18" x14ac:dyDescent="0.4">
      <c r="R209" s="52" t="s">
        <v>121</v>
      </c>
    </row>
    <row r="210" spans="18:18" x14ac:dyDescent="0.4">
      <c r="R210" s="52" t="s">
        <v>122</v>
      </c>
    </row>
    <row r="229" spans="18:18" x14ac:dyDescent="0.4">
      <c r="R229" s="52" t="s">
        <v>123</v>
      </c>
    </row>
    <row r="230" spans="18:18" x14ac:dyDescent="0.4">
      <c r="R230" s="52" t="s">
        <v>117</v>
      </c>
    </row>
    <row r="231" spans="18:18" x14ac:dyDescent="0.4">
      <c r="R231" s="52" t="s">
        <v>124</v>
      </c>
    </row>
    <row r="232" spans="18:18" x14ac:dyDescent="0.4">
      <c r="R232" s="52" t="s">
        <v>125</v>
      </c>
    </row>
    <row r="233" spans="18:18" x14ac:dyDescent="0.4">
      <c r="R233" s="52" t="s">
        <v>126</v>
      </c>
    </row>
    <row r="234" spans="18:18" x14ac:dyDescent="0.4">
      <c r="R234" s="52" t="s">
        <v>127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2" sqref="A2:J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19</v>
      </c>
    </row>
    <row r="2" spans="1:10" x14ac:dyDescent="0.4">
      <c r="A2" s="96" t="s">
        <v>130</v>
      </c>
      <c r="B2" s="97"/>
      <c r="C2" s="97"/>
      <c r="D2" s="97"/>
      <c r="E2" s="97"/>
      <c r="F2" s="97"/>
      <c r="G2" s="97"/>
      <c r="H2" s="97"/>
      <c r="I2" s="97"/>
      <c r="J2" s="97"/>
    </row>
    <row r="3" spans="1:10" x14ac:dyDescent="0.4">
      <c r="A3" s="97"/>
      <c r="B3" s="97"/>
      <c r="C3" s="97"/>
      <c r="D3" s="97"/>
      <c r="E3" s="97"/>
      <c r="F3" s="97"/>
      <c r="G3" s="97"/>
      <c r="H3" s="97"/>
      <c r="I3" s="97"/>
      <c r="J3" s="97"/>
    </row>
    <row r="4" spans="1:10" x14ac:dyDescent="0.4">
      <c r="A4" s="97"/>
      <c r="B4" s="97"/>
      <c r="C4" s="97"/>
      <c r="D4" s="97"/>
      <c r="E4" s="97"/>
      <c r="F4" s="97"/>
      <c r="G4" s="97"/>
      <c r="H4" s="97"/>
      <c r="I4" s="97"/>
      <c r="J4" s="97"/>
    </row>
    <row r="5" spans="1:10" x14ac:dyDescent="0.4">
      <c r="A5" s="97"/>
      <c r="B5" s="97"/>
      <c r="C5" s="97"/>
      <c r="D5" s="97"/>
      <c r="E5" s="97"/>
      <c r="F5" s="97"/>
      <c r="G5" s="97"/>
      <c r="H5" s="97"/>
      <c r="I5" s="97"/>
      <c r="J5" s="97"/>
    </row>
    <row r="6" spans="1:10" x14ac:dyDescent="0.4">
      <c r="A6" s="97"/>
      <c r="B6" s="97"/>
      <c r="C6" s="97"/>
      <c r="D6" s="97"/>
      <c r="E6" s="97"/>
      <c r="F6" s="97"/>
      <c r="G6" s="97"/>
      <c r="H6" s="97"/>
      <c r="I6" s="97"/>
      <c r="J6" s="97"/>
    </row>
    <row r="7" spans="1:10" x14ac:dyDescent="0.4">
      <c r="A7" s="97"/>
      <c r="B7" s="97"/>
      <c r="C7" s="97"/>
      <c r="D7" s="97"/>
      <c r="E7" s="97"/>
      <c r="F7" s="97"/>
      <c r="G7" s="97"/>
      <c r="H7" s="97"/>
      <c r="I7" s="97"/>
      <c r="J7" s="97"/>
    </row>
    <row r="8" spans="1:10" x14ac:dyDescent="0.4">
      <c r="A8" s="97"/>
      <c r="B8" s="97"/>
      <c r="C8" s="97"/>
      <c r="D8" s="97"/>
      <c r="E8" s="97"/>
      <c r="F8" s="97"/>
      <c r="G8" s="97"/>
      <c r="H8" s="97"/>
      <c r="I8" s="97"/>
      <c r="J8" s="97"/>
    </row>
    <row r="9" spans="1:10" x14ac:dyDescent="0.4">
      <c r="A9" s="97"/>
      <c r="B9" s="97"/>
      <c r="C9" s="97"/>
      <c r="D9" s="97"/>
      <c r="E9" s="97"/>
      <c r="F9" s="97"/>
      <c r="G9" s="97"/>
      <c r="H9" s="97"/>
      <c r="I9" s="97"/>
      <c r="J9" s="97"/>
    </row>
    <row r="11" spans="1:10" x14ac:dyDescent="0.4">
      <c r="A11" s="52" t="s">
        <v>20</v>
      </c>
    </row>
    <row r="12" spans="1:10" x14ac:dyDescent="0.4">
      <c r="A12" s="98" t="s">
        <v>129</v>
      </c>
      <c r="B12" s="99"/>
      <c r="C12" s="99"/>
      <c r="D12" s="99"/>
      <c r="E12" s="99"/>
      <c r="F12" s="99"/>
      <c r="G12" s="99"/>
      <c r="H12" s="99"/>
      <c r="I12" s="99"/>
      <c r="J12" s="99"/>
    </row>
    <row r="13" spans="1:10" x14ac:dyDescent="0.4">
      <c r="A13" s="99"/>
      <c r="B13" s="99"/>
      <c r="C13" s="99"/>
      <c r="D13" s="99"/>
      <c r="E13" s="99"/>
      <c r="F13" s="99"/>
      <c r="G13" s="99"/>
      <c r="H13" s="99"/>
      <c r="I13" s="99"/>
      <c r="J13" s="99"/>
    </row>
    <row r="14" spans="1:10" x14ac:dyDescent="0.4">
      <c r="A14" s="99"/>
      <c r="B14" s="99"/>
      <c r="C14" s="99"/>
      <c r="D14" s="99"/>
      <c r="E14" s="99"/>
      <c r="F14" s="99"/>
      <c r="G14" s="99"/>
      <c r="H14" s="99"/>
      <c r="I14" s="99"/>
      <c r="J14" s="99"/>
    </row>
    <row r="15" spans="1:10" x14ac:dyDescent="0.4">
      <c r="A15" s="99"/>
      <c r="B15" s="99"/>
      <c r="C15" s="99"/>
      <c r="D15" s="99"/>
      <c r="E15" s="99"/>
      <c r="F15" s="99"/>
      <c r="G15" s="99"/>
      <c r="H15" s="99"/>
      <c r="I15" s="99"/>
      <c r="J15" s="99"/>
    </row>
    <row r="16" spans="1:10" x14ac:dyDescent="0.4">
      <c r="A16" s="99"/>
      <c r="B16" s="99"/>
      <c r="C16" s="99"/>
      <c r="D16" s="99"/>
      <c r="E16" s="99"/>
      <c r="F16" s="99"/>
      <c r="G16" s="99"/>
      <c r="H16" s="99"/>
      <c r="I16" s="99"/>
      <c r="J16" s="99"/>
    </row>
    <row r="17" spans="1:10" x14ac:dyDescent="0.4">
      <c r="A17" s="99"/>
      <c r="B17" s="99"/>
      <c r="C17" s="99"/>
      <c r="D17" s="99"/>
      <c r="E17" s="99"/>
      <c r="F17" s="99"/>
      <c r="G17" s="99"/>
      <c r="H17" s="99"/>
      <c r="I17" s="99"/>
      <c r="J17" s="99"/>
    </row>
    <row r="18" spans="1:10" x14ac:dyDescent="0.4">
      <c r="A18" s="99"/>
      <c r="B18" s="99"/>
      <c r="C18" s="99"/>
      <c r="D18" s="99"/>
      <c r="E18" s="99"/>
      <c r="F18" s="99"/>
      <c r="G18" s="99"/>
      <c r="H18" s="99"/>
      <c r="I18" s="99"/>
      <c r="J18" s="99"/>
    </row>
    <row r="19" spans="1:10" x14ac:dyDescent="0.4">
      <c r="A19" s="99"/>
      <c r="B19" s="99"/>
      <c r="C19" s="99"/>
      <c r="D19" s="99"/>
      <c r="E19" s="99"/>
      <c r="F19" s="99"/>
      <c r="G19" s="99"/>
      <c r="H19" s="99"/>
      <c r="I19" s="99"/>
      <c r="J19" s="99"/>
    </row>
    <row r="21" spans="1:10" x14ac:dyDescent="0.4">
      <c r="A21" s="52" t="s">
        <v>21</v>
      </c>
    </row>
    <row r="22" spans="1:10" x14ac:dyDescent="0.4">
      <c r="A22" s="98" t="s">
        <v>128</v>
      </c>
      <c r="B22" s="98"/>
      <c r="C22" s="98"/>
      <c r="D22" s="98"/>
      <c r="E22" s="98"/>
      <c r="F22" s="98"/>
      <c r="G22" s="98"/>
      <c r="H22" s="98"/>
      <c r="I22" s="98"/>
      <c r="J22" s="98"/>
    </row>
    <row r="23" spans="1:10" x14ac:dyDescent="0.4">
      <c r="A23" s="98"/>
      <c r="B23" s="98"/>
      <c r="C23" s="98"/>
      <c r="D23" s="98"/>
      <c r="E23" s="98"/>
      <c r="F23" s="98"/>
      <c r="G23" s="98"/>
      <c r="H23" s="98"/>
      <c r="I23" s="98"/>
      <c r="J23" s="98"/>
    </row>
    <row r="24" spans="1:10" x14ac:dyDescent="0.4">
      <c r="A24" s="98"/>
      <c r="B24" s="98"/>
      <c r="C24" s="98"/>
      <c r="D24" s="98"/>
      <c r="E24" s="98"/>
      <c r="F24" s="98"/>
      <c r="G24" s="98"/>
      <c r="H24" s="98"/>
      <c r="I24" s="98"/>
      <c r="J24" s="98"/>
    </row>
    <row r="25" spans="1:10" x14ac:dyDescent="0.4">
      <c r="A25" s="98"/>
      <c r="B25" s="98"/>
      <c r="C25" s="98"/>
      <c r="D25" s="98"/>
      <c r="E25" s="98"/>
      <c r="F25" s="98"/>
      <c r="G25" s="98"/>
      <c r="H25" s="98"/>
      <c r="I25" s="98"/>
      <c r="J25" s="98"/>
    </row>
    <row r="26" spans="1:10" x14ac:dyDescent="0.4">
      <c r="A26" s="98"/>
      <c r="B26" s="98"/>
      <c r="C26" s="98"/>
      <c r="D26" s="98"/>
      <c r="E26" s="98"/>
      <c r="F26" s="98"/>
      <c r="G26" s="98"/>
      <c r="H26" s="98"/>
      <c r="I26" s="98"/>
      <c r="J26" s="98"/>
    </row>
    <row r="27" spans="1:10" x14ac:dyDescent="0.4">
      <c r="A27" s="98"/>
      <c r="B27" s="98"/>
      <c r="C27" s="98"/>
      <c r="D27" s="98"/>
      <c r="E27" s="98"/>
      <c r="F27" s="98"/>
      <c r="G27" s="98"/>
      <c r="H27" s="98"/>
      <c r="I27" s="98"/>
      <c r="J27" s="98"/>
    </row>
    <row r="28" spans="1:10" x14ac:dyDescent="0.4">
      <c r="A28" s="98"/>
      <c r="B28" s="98"/>
      <c r="C28" s="98"/>
      <c r="D28" s="98"/>
      <c r="E28" s="98"/>
      <c r="F28" s="98"/>
      <c r="G28" s="98"/>
      <c r="H28" s="98"/>
      <c r="I28" s="98"/>
      <c r="J28" s="98"/>
    </row>
    <row r="29" spans="1:10" x14ac:dyDescent="0.4">
      <c r="A29" s="98"/>
      <c r="B29" s="98"/>
      <c r="C29" s="98"/>
      <c r="D29" s="98"/>
      <c r="E29" s="98"/>
      <c r="F29" s="98"/>
      <c r="G29" s="98"/>
      <c r="H29" s="98"/>
      <c r="I29" s="98"/>
      <c r="J29" s="98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2"/>
  <sheetViews>
    <sheetView topLeftCell="A36" zoomScale="80" zoomScaleNormal="80" workbookViewId="0">
      <selection activeCell="F46" sqref="F46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28</v>
      </c>
      <c r="B3" s="35" t="s">
        <v>29</v>
      </c>
      <c r="C3" s="35" t="s">
        <v>30</v>
      </c>
      <c r="D3" s="36" t="s">
        <v>31</v>
      </c>
      <c r="E3" s="35" t="s">
        <v>32</v>
      </c>
      <c r="F3" s="36" t="s">
        <v>31</v>
      </c>
      <c r="G3" s="35" t="s">
        <v>33</v>
      </c>
      <c r="H3" s="36" t="s">
        <v>31</v>
      </c>
    </row>
    <row r="4" spans="1:8" x14ac:dyDescent="0.4">
      <c r="A4" s="37" t="s">
        <v>54</v>
      </c>
      <c r="B4" s="37" t="s">
        <v>34</v>
      </c>
      <c r="C4" s="37"/>
      <c r="D4" s="38"/>
      <c r="E4" s="37" t="s">
        <v>35</v>
      </c>
      <c r="F4" s="38">
        <v>44403</v>
      </c>
      <c r="G4" s="37"/>
      <c r="H4" s="38"/>
    </row>
    <row r="5" spans="1:8" x14ac:dyDescent="0.4">
      <c r="A5" s="37" t="s">
        <v>54</v>
      </c>
      <c r="B5" s="37" t="s">
        <v>36</v>
      </c>
      <c r="C5" s="37"/>
      <c r="D5" s="38"/>
      <c r="E5" s="37" t="s">
        <v>35</v>
      </c>
      <c r="F5" s="38">
        <v>44404</v>
      </c>
      <c r="G5" s="37"/>
      <c r="H5" s="39"/>
    </row>
    <row r="6" spans="1:8" x14ac:dyDescent="0.4">
      <c r="A6" s="37" t="s">
        <v>54</v>
      </c>
      <c r="B6" s="37" t="s">
        <v>55</v>
      </c>
      <c r="C6" s="37"/>
      <c r="D6" s="39"/>
      <c r="E6" s="37" t="s">
        <v>35</v>
      </c>
      <c r="F6" s="38">
        <v>44405</v>
      </c>
      <c r="G6" s="37"/>
      <c r="H6" s="39"/>
    </row>
    <row r="7" spans="1:8" x14ac:dyDescent="0.4">
      <c r="A7" s="37" t="s">
        <v>54</v>
      </c>
      <c r="B7" s="37"/>
      <c r="C7" s="37"/>
      <c r="D7" s="39"/>
      <c r="E7" s="37"/>
      <c r="F7" s="38"/>
      <c r="G7" s="37"/>
      <c r="H7" s="39"/>
    </row>
    <row r="8" spans="1:8" x14ac:dyDescent="0.4">
      <c r="A8" s="37" t="s">
        <v>54</v>
      </c>
      <c r="B8" s="37"/>
      <c r="C8" s="37"/>
      <c r="D8" s="39"/>
      <c r="E8" s="37"/>
      <c r="F8" s="38"/>
      <c r="G8" s="37"/>
      <c r="H8" s="39"/>
    </row>
    <row r="9" spans="1:8" x14ac:dyDescent="0.4">
      <c r="A9" s="37" t="s">
        <v>54</v>
      </c>
      <c r="B9" s="37"/>
      <c r="C9" s="37"/>
      <c r="D9" s="39"/>
      <c r="E9" s="37"/>
      <c r="F9" s="39"/>
      <c r="G9" s="37"/>
      <c r="H9" s="38"/>
    </row>
    <row r="10" spans="1:8" x14ac:dyDescent="0.4">
      <c r="A10" s="37" t="s">
        <v>54</v>
      </c>
      <c r="B10" s="37"/>
      <c r="C10" s="37"/>
      <c r="D10" s="39"/>
      <c r="E10" s="37"/>
      <c r="F10" s="39"/>
      <c r="G10" s="37"/>
      <c r="H10" s="38"/>
    </row>
    <row r="11" spans="1:8" x14ac:dyDescent="0.4">
      <c r="A11" s="37" t="s">
        <v>54</v>
      </c>
      <c r="B11" s="37"/>
      <c r="C11" s="37"/>
      <c r="D11" s="39"/>
      <c r="E11" s="37"/>
      <c r="F11" s="38"/>
      <c r="G11" s="37"/>
      <c r="H11" s="39"/>
    </row>
    <row r="12" spans="1:8" x14ac:dyDescent="0.4">
      <c r="A12" s="34"/>
      <c r="B12" s="32"/>
      <c r="C12" s="32"/>
      <c r="D12" s="33"/>
      <c r="E12" s="32"/>
      <c r="F12" s="84"/>
      <c r="G12" s="32"/>
      <c r="H12" s="33"/>
    </row>
    <row r="13" spans="1:8" x14ac:dyDescent="0.4">
      <c r="A13" s="35" t="s">
        <v>28</v>
      </c>
      <c r="B13" s="35" t="s">
        <v>29</v>
      </c>
      <c r="C13" s="35" t="s">
        <v>30</v>
      </c>
      <c r="D13" s="36" t="s">
        <v>31</v>
      </c>
      <c r="E13" s="35" t="s">
        <v>32</v>
      </c>
      <c r="F13" s="85" t="s">
        <v>31</v>
      </c>
      <c r="G13" s="35" t="s">
        <v>33</v>
      </c>
      <c r="H13" s="36" t="s">
        <v>31</v>
      </c>
    </row>
    <row r="14" spans="1:8" x14ac:dyDescent="0.4">
      <c r="A14" s="37" t="s">
        <v>37</v>
      </c>
      <c r="B14" s="37" t="s">
        <v>38</v>
      </c>
      <c r="C14" s="37" t="s">
        <v>35</v>
      </c>
      <c r="D14" s="38">
        <v>44408</v>
      </c>
      <c r="E14" s="37" t="s">
        <v>35</v>
      </c>
      <c r="F14" s="38">
        <v>44406</v>
      </c>
      <c r="G14" s="37" t="s">
        <v>35</v>
      </c>
      <c r="H14" s="38">
        <v>44409</v>
      </c>
    </row>
    <row r="15" spans="1:8" x14ac:dyDescent="0.4">
      <c r="A15" s="37" t="s">
        <v>37</v>
      </c>
      <c r="B15" s="37" t="s">
        <v>39</v>
      </c>
      <c r="C15" s="37"/>
      <c r="D15" s="38"/>
      <c r="E15" s="37" t="s">
        <v>35</v>
      </c>
      <c r="F15" s="38">
        <v>44407</v>
      </c>
      <c r="G15" s="37"/>
      <c r="H15" s="38"/>
    </row>
    <row r="16" spans="1:8" x14ac:dyDescent="0.4">
      <c r="A16" s="37" t="s">
        <v>37</v>
      </c>
      <c r="B16" s="37" t="s">
        <v>38</v>
      </c>
      <c r="C16" s="37"/>
      <c r="D16" s="39"/>
      <c r="E16" s="37" t="s">
        <v>40</v>
      </c>
      <c r="F16" s="38">
        <v>44408</v>
      </c>
      <c r="G16" s="37"/>
      <c r="H16" s="38"/>
    </row>
    <row r="17" spans="1:8" x14ac:dyDescent="0.4">
      <c r="A17" s="37" t="s">
        <v>37</v>
      </c>
      <c r="B17" s="37"/>
      <c r="C17" s="37"/>
      <c r="D17" s="39"/>
      <c r="E17" s="37"/>
      <c r="F17" s="39"/>
      <c r="G17" s="37"/>
      <c r="H17" s="39"/>
    </row>
    <row r="18" spans="1:8" x14ac:dyDescent="0.4">
      <c r="A18" s="37" t="s">
        <v>37</v>
      </c>
      <c r="B18" s="37"/>
      <c r="C18" s="37"/>
      <c r="D18" s="39"/>
      <c r="E18" s="37"/>
      <c r="F18" s="39"/>
      <c r="G18" s="37"/>
      <c r="H18" s="39"/>
    </row>
    <row r="19" spans="1:8" x14ac:dyDescent="0.4">
      <c r="A19" s="37" t="s">
        <v>37</v>
      </c>
      <c r="B19" s="37"/>
      <c r="C19" s="37"/>
      <c r="D19" s="39"/>
      <c r="E19" s="37"/>
      <c r="F19" s="39"/>
      <c r="G19" s="37"/>
      <c r="H19" s="39"/>
    </row>
    <row r="20" spans="1:8" x14ac:dyDescent="0.4">
      <c r="A20" s="37" t="s">
        <v>37</v>
      </c>
      <c r="B20" s="37"/>
      <c r="C20" s="37"/>
      <c r="D20" s="39"/>
      <c r="E20" s="37"/>
      <c r="F20" s="39"/>
      <c r="G20" s="37"/>
      <c r="H20" s="39"/>
    </row>
    <row r="21" spans="1:8" x14ac:dyDescent="0.4">
      <c r="A21" s="37" t="s">
        <v>37</v>
      </c>
      <c r="B21" s="37"/>
      <c r="C21" s="37"/>
      <c r="D21" s="39"/>
      <c r="E21" s="37"/>
      <c r="F21" s="39"/>
      <c r="G21" s="37"/>
      <c r="H21" s="39"/>
    </row>
    <row r="22" spans="1:8" x14ac:dyDescent="0.4">
      <c r="A22" s="34"/>
      <c r="B22" s="32"/>
      <c r="C22" s="32"/>
      <c r="D22" s="33"/>
      <c r="E22" s="32"/>
      <c r="F22" s="33"/>
      <c r="G22" s="32"/>
      <c r="H22" s="33"/>
    </row>
    <row r="23" spans="1:8" x14ac:dyDescent="0.4">
      <c r="A23" s="35" t="s">
        <v>28</v>
      </c>
      <c r="B23" s="35" t="s">
        <v>29</v>
      </c>
      <c r="C23" s="35" t="s">
        <v>30</v>
      </c>
      <c r="D23" s="36" t="s">
        <v>31</v>
      </c>
      <c r="E23" s="35" t="s">
        <v>32</v>
      </c>
      <c r="F23" s="36" t="s">
        <v>31</v>
      </c>
      <c r="G23" s="35" t="s">
        <v>33</v>
      </c>
      <c r="H23" s="36" t="s">
        <v>31</v>
      </c>
    </row>
    <row r="24" spans="1:8" x14ac:dyDescent="0.4">
      <c r="A24" s="37" t="s">
        <v>41</v>
      </c>
      <c r="B24" s="37" t="s">
        <v>34</v>
      </c>
      <c r="C24" s="37"/>
      <c r="D24" s="38"/>
      <c r="E24" s="37" t="s">
        <v>35</v>
      </c>
      <c r="F24" s="38">
        <v>44410</v>
      </c>
      <c r="G24" s="37" t="s">
        <v>43</v>
      </c>
      <c r="H24" s="38">
        <v>44414</v>
      </c>
    </row>
    <row r="25" spans="1:8" x14ac:dyDescent="0.4">
      <c r="A25" s="37" t="s">
        <v>41</v>
      </c>
      <c r="B25" s="37" t="s">
        <v>34</v>
      </c>
      <c r="C25" s="37"/>
      <c r="D25" s="38"/>
      <c r="E25" s="37" t="s">
        <v>44</v>
      </c>
      <c r="F25" s="38">
        <v>44411</v>
      </c>
      <c r="G25" s="37"/>
      <c r="H25" s="38"/>
    </row>
    <row r="26" spans="1:8" x14ac:dyDescent="0.4">
      <c r="A26" s="37" t="s">
        <v>41</v>
      </c>
      <c r="B26" s="37" t="s">
        <v>34</v>
      </c>
      <c r="C26" s="37"/>
      <c r="D26" s="38"/>
      <c r="E26" s="37" t="s">
        <v>40</v>
      </c>
      <c r="F26" s="38">
        <v>44412</v>
      </c>
      <c r="G26" s="37"/>
      <c r="H26" s="39"/>
    </row>
    <row r="27" spans="1:8" x14ac:dyDescent="0.4">
      <c r="A27" s="37" t="s">
        <v>41</v>
      </c>
      <c r="B27" s="37" t="s">
        <v>34</v>
      </c>
      <c r="C27" s="37"/>
      <c r="D27" s="39"/>
      <c r="E27" s="37" t="s">
        <v>42</v>
      </c>
      <c r="F27" s="38">
        <v>44415</v>
      </c>
      <c r="G27" s="37"/>
      <c r="H27" s="39"/>
    </row>
    <row r="28" spans="1:8" x14ac:dyDescent="0.4">
      <c r="A28" s="37" t="s">
        <v>41</v>
      </c>
      <c r="B28" s="37" t="s">
        <v>45</v>
      </c>
      <c r="C28" s="37"/>
      <c r="D28" s="39"/>
      <c r="E28" s="37" t="s">
        <v>35</v>
      </c>
      <c r="F28" s="38">
        <v>44417</v>
      </c>
      <c r="G28" s="37"/>
      <c r="H28" s="39"/>
    </row>
    <row r="29" spans="1:8" x14ac:dyDescent="0.4">
      <c r="A29" s="37" t="s">
        <v>41</v>
      </c>
      <c r="B29" s="37" t="s">
        <v>38</v>
      </c>
      <c r="C29" s="37"/>
      <c r="D29" s="39"/>
      <c r="E29" s="37"/>
      <c r="F29" s="38"/>
      <c r="G29" s="37" t="s">
        <v>35</v>
      </c>
      <c r="H29" s="38">
        <v>44418</v>
      </c>
    </row>
    <row r="30" spans="1:8" x14ac:dyDescent="0.4">
      <c r="A30" s="37" t="s">
        <v>41</v>
      </c>
      <c r="B30" s="37" t="s">
        <v>34</v>
      </c>
      <c r="C30" s="37"/>
      <c r="D30" s="39"/>
      <c r="E30" s="37"/>
      <c r="F30" s="38"/>
      <c r="G30" s="37" t="s">
        <v>40</v>
      </c>
      <c r="H30" s="38">
        <v>44418</v>
      </c>
    </row>
    <row r="31" spans="1:8" x14ac:dyDescent="0.4">
      <c r="A31" s="37" t="s">
        <v>46</v>
      </c>
      <c r="B31" s="37" t="s">
        <v>39</v>
      </c>
      <c r="C31" s="37"/>
      <c r="D31" s="39"/>
      <c r="E31" s="37" t="s">
        <v>35</v>
      </c>
      <c r="F31" s="38">
        <v>44420</v>
      </c>
      <c r="G31" s="37"/>
      <c r="H31" s="39"/>
    </row>
    <row r="32" spans="1:8" x14ac:dyDescent="0.4">
      <c r="A32" s="37" t="s">
        <v>47</v>
      </c>
      <c r="B32" s="37" t="s">
        <v>36</v>
      </c>
      <c r="C32" s="37"/>
      <c r="D32" s="39"/>
      <c r="E32" s="37" t="s">
        <v>35</v>
      </c>
      <c r="F32" s="38">
        <v>44421</v>
      </c>
      <c r="G32" s="37"/>
      <c r="H32" s="39"/>
    </row>
    <row r="33" spans="1:8" x14ac:dyDescent="0.4">
      <c r="A33" s="37" t="s">
        <v>47</v>
      </c>
      <c r="B33" s="37" t="s">
        <v>38</v>
      </c>
      <c r="C33" s="37"/>
      <c r="D33" s="39"/>
      <c r="E33" s="37" t="s">
        <v>35</v>
      </c>
      <c r="F33" s="38">
        <v>44422</v>
      </c>
      <c r="G33" s="37"/>
      <c r="H33" s="39"/>
    </row>
    <row r="34" spans="1:8" x14ac:dyDescent="0.4">
      <c r="A34" s="37" t="s">
        <v>48</v>
      </c>
      <c r="B34" s="37" t="s">
        <v>34</v>
      </c>
      <c r="C34" s="37"/>
      <c r="D34" s="38"/>
      <c r="E34" s="37" t="s">
        <v>35</v>
      </c>
      <c r="F34" s="38">
        <v>44424</v>
      </c>
      <c r="G34" s="37"/>
      <c r="H34" s="38"/>
    </row>
    <row r="35" spans="1:8" x14ac:dyDescent="0.4">
      <c r="A35" s="37" t="s">
        <v>49</v>
      </c>
      <c r="B35" s="37" t="s">
        <v>34</v>
      </c>
      <c r="C35" s="37"/>
      <c r="D35" s="38"/>
      <c r="E35" s="37"/>
      <c r="F35" s="38"/>
      <c r="G35" s="37" t="s">
        <v>35</v>
      </c>
      <c r="H35" s="38">
        <v>44425</v>
      </c>
    </row>
    <row r="36" spans="1:8" x14ac:dyDescent="0.4">
      <c r="A36" s="37" t="s">
        <v>49</v>
      </c>
      <c r="B36" s="37" t="s">
        <v>34</v>
      </c>
      <c r="C36" s="37"/>
      <c r="D36" s="38"/>
      <c r="E36" s="37"/>
      <c r="F36" s="38"/>
      <c r="G36" s="37" t="s">
        <v>40</v>
      </c>
      <c r="H36" s="38">
        <v>44429</v>
      </c>
    </row>
    <row r="37" spans="1:8" x14ac:dyDescent="0.4">
      <c r="A37" s="37" t="s">
        <v>49</v>
      </c>
      <c r="B37" s="37" t="s">
        <v>34</v>
      </c>
      <c r="C37" s="37"/>
      <c r="D37" s="38"/>
      <c r="E37" s="37"/>
      <c r="F37" s="38"/>
      <c r="G37" s="37" t="s">
        <v>50</v>
      </c>
      <c r="H37" s="38">
        <v>44430</v>
      </c>
    </row>
    <row r="38" spans="1:8" x14ac:dyDescent="0.4">
      <c r="A38" s="37" t="s">
        <v>49</v>
      </c>
      <c r="B38" s="37" t="s">
        <v>34</v>
      </c>
      <c r="C38" s="37"/>
      <c r="D38" s="39"/>
      <c r="E38" s="37"/>
      <c r="F38" s="39" t="s">
        <v>51</v>
      </c>
      <c r="G38" s="37" t="s">
        <v>43</v>
      </c>
      <c r="H38" s="38">
        <v>44431</v>
      </c>
    </row>
    <row r="39" spans="1:8" x14ac:dyDescent="0.4">
      <c r="A39" s="37" t="s">
        <v>49</v>
      </c>
      <c r="B39" s="37" t="s">
        <v>34</v>
      </c>
      <c r="C39" s="37"/>
      <c r="D39" s="39"/>
      <c r="E39" s="37"/>
      <c r="F39" s="39" t="s">
        <v>51</v>
      </c>
      <c r="G39" s="37" t="s">
        <v>52</v>
      </c>
      <c r="H39" s="38">
        <v>44432</v>
      </c>
    </row>
    <row r="40" spans="1:8" x14ac:dyDescent="0.4">
      <c r="A40" s="37" t="s">
        <v>49</v>
      </c>
      <c r="B40" s="37" t="s">
        <v>34</v>
      </c>
      <c r="C40" s="37"/>
      <c r="D40" s="39"/>
      <c r="E40" s="37"/>
      <c r="F40" s="39" t="s">
        <v>51</v>
      </c>
      <c r="G40" s="37" t="s">
        <v>40</v>
      </c>
      <c r="H40" s="38">
        <v>44434</v>
      </c>
    </row>
    <row r="41" spans="1:8" x14ac:dyDescent="0.4">
      <c r="A41" s="37" t="s">
        <v>49</v>
      </c>
      <c r="B41" s="37" t="s">
        <v>34</v>
      </c>
      <c r="C41" s="37"/>
      <c r="D41" s="39"/>
      <c r="E41" s="37"/>
      <c r="F41" s="39" t="s">
        <v>51</v>
      </c>
      <c r="G41" s="37" t="s">
        <v>50</v>
      </c>
      <c r="H41" s="38">
        <v>44435</v>
      </c>
    </row>
    <row r="42" spans="1:8" x14ac:dyDescent="0.4">
      <c r="A42" s="37" t="s">
        <v>49</v>
      </c>
      <c r="B42" s="37" t="s">
        <v>34</v>
      </c>
      <c r="C42" s="37"/>
      <c r="D42" s="38"/>
      <c r="E42" s="37"/>
      <c r="F42" s="38"/>
      <c r="G42" s="37" t="s">
        <v>53</v>
      </c>
      <c r="H42" s="38">
        <v>44438</v>
      </c>
    </row>
    <row r="43" spans="1:8" x14ac:dyDescent="0.4">
      <c r="A43" s="37" t="s">
        <v>41</v>
      </c>
      <c r="B43" s="37" t="s">
        <v>34</v>
      </c>
      <c r="C43" s="37"/>
      <c r="D43" s="39"/>
      <c r="E43" s="37"/>
      <c r="F43" s="38"/>
      <c r="G43" s="37" t="s">
        <v>56</v>
      </c>
      <c r="H43" s="38">
        <v>44440</v>
      </c>
    </row>
    <row r="44" spans="1:8" x14ac:dyDescent="0.4">
      <c r="A44" s="37" t="s">
        <v>41</v>
      </c>
      <c r="B44" s="37" t="s">
        <v>34</v>
      </c>
      <c r="C44" s="37"/>
      <c r="D44" s="39"/>
      <c r="E44" s="37"/>
      <c r="F44" s="38"/>
      <c r="G44" s="37" t="s">
        <v>56</v>
      </c>
      <c r="H44" s="38">
        <v>44442</v>
      </c>
    </row>
    <row r="45" spans="1:8" x14ac:dyDescent="0.4">
      <c r="A45" s="37" t="s">
        <v>41</v>
      </c>
      <c r="B45" s="37" t="s">
        <v>34</v>
      </c>
      <c r="C45" s="37"/>
      <c r="D45" s="39"/>
      <c r="E45" s="37" t="s">
        <v>57</v>
      </c>
      <c r="F45" s="38">
        <v>44443</v>
      </c>
      <c r="G45" s="37"/>
      <c r="H45" s="39"/>
    </row>
    <row r="46" spans="1:8" x14ac:dyDescent="0.4">
      <c r="A46" s="37" t="s">
        <v>41</v>
      </c>
      <c r="B46" s="37"/>
      <c r="C46" s="37"/>
      <c r="D46" s="39"/>
      <c r="E46" s="37"/>
      <c r="F46" s="39"/>
      <c r="G46" s="37"/>
      <c r="H46" s="39"/>
    </row>
    <row r="47" spans="1:8" x14ac:dyDescent="0.4">
      <c r="A47" s="37" t="s">
        <v>41</v>
      </c>
      <c r="B47" s="37"/>
      <c r="C47" s="37"/>
      <c r="D47" s="39"/>
      <c r="E47" s="37"/>
      <c r="F47" s="39"/>
      <c r="G47" s="37"/>
      <c r="H47" s="39"/>
    </row>
    <row r="48" spans="1:8" x14ac:dyDescent="0.4">
      <c r="A48" s="37" t="s">
        <v>41</v>
      </c>
      <c r="B48" s="37"/>
      <c r="C48" s="37"/>
      <c r="D48" s="39"/>
      <c r="E48" s="37"/>
      <c r="F48" s="39"/>
      <c r="G48" s="37"/>
      <c r="H48" s="39"/>
    </row>
    <row r="49" spans="1:8" x14ac:dyDescent="0.4">
      <c r="A49" s="37" t="s">
        <v>41</v>
      </c>
      <c r="B49" s="37"/>
      <c r="C49" s="37"/>
      <c r="D49" s="39"/>
      <c r="E49" s="37"/>
      <c r="F49" s="39"/>
      <c r="G49" s="37"/>
      <c r="H49" s="39"/>
    </row>
    <row r="50" spans="1:8" x14ac:dyDescent="0.4">
      <c r="A50" s="37" t="s">
        <v>41</v>
      </c>
      <c r="B50" s="37"/>
      <c r="C50" s="37"/>
      <c r="D50" s="39"/>
      <c r="E50" s="37"/>
      <c r="F50" s="39"/>
      <c r="G50" s="37"/>
      <c r="H50" s="39"/>
    </row>
    <row r="51" spans="1:8" x14ac:dyDescent="0.4">
      <c r="A51" s="37" t="s">
        <v>41</v>
      </c>
      <c r="B51" s="37"/>
      <c r="C51" s="37"/>
      <c r="D51" s="39"/>
      <c r="E51" s="37"/>
      <c r="F51" s="39"/>
      <c r="G51" s="37"/>
      <c r="H51" s="39"/>
    </row>
    <row r="52" spans="1:8" x14ac:dyDescent="0.4">
      <c r="A52" s="37" t="s">
        <v>41</v>
      </c>
      <c r="B52" s="37"/>
      <c r="C52" s="37"/>
      <c r="D52" s="39"/>
      <c r="E52" s="37"/>
      <c r="F52" s="39"/>
      <c r="G52" s="37"/>
      <c r="H52" s="39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cp:lastPrinted>2021-07-26T05:51:47Z</cp:lastPrinted>
  <dcterms:created xsi:type="dcterms:W3CDTF">2020-09-18T03:10:57Z</dcterms:created>
  <dcterms:modified xsi:type="dcterms:W3CDTF">2021-09-04T12:13:49Z</dcterms:modified>
</cp:coreProperties>
</file>